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unications\2. Work in progress\Gina\2021\Website uploads\Supplier spend\2019-2020\"/>
    </mc:Choice>
  </mc:AlternateContent>
  <xr:revisionPtr revIDLastSave="0" documentId="8_{31921958-B800-4E95-9466-0DF4983EBA5C}" xr6:coauthVersionLast="45" xr6:coauthVersionMax="45" xr10:uidLastSave="{00000000-0000-0000-0000-000000000000}"/>
  <bookViews>
    <workbookView xWindow="-120" yWindow="-120" windowWidth="29040" windowHeight="15840" tabRatio="826" activeTab="11" xr2:uid="{00000000-000D-0000-FFFF-FFFF00000000}"/>
  </bookViews>
  <sheets>
    <sheet name="April 2019" sheetId="1" r:id="rId1"/>
    <sheet name="May 2019" sheetId="2" r:id="rId2"/>
    <sheet name="June 2019" sheetId="3" r:id="rId3"/>
    <sheet name="July 2019" sheetId="4" r:id="rId4"/>
    <sheet name="August 2019" sheetId="5" r:id="rId5"/>
    <sheet name="September 2019" sheetId="6" r:id="rId6"/>
    <sheet name="October 2019" sheetId="7" r:id="rId7"/>
    <sheet name="November 2019" sheetId="8" r:id="rId8"/>
    <sheet name="December 2019" sheetId="9" r:id="rId9"/>
    <sheet name="January 2020" sheetId="12" r:id="rId10"/>
    <sheet name="February 2020" sheetId="13" r:id="rId11"/>
    <sheet name="March 2020" sheetId="14" r:id="rId12"/>
    <sheet name="Sheet2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4" l="1"/>
  <c r="B47" i="14" l="1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47" i="14" s="1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0" i="14"/>
  <c r="C30" i="13" l="1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B10" i="13"/>
  <c r="B31" i="13" s="1"/>
  <c r="C31" i="13" l="1"/>
  <c r="B9" i="12"/>
  <c r="B28" i="12" s="1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28" i="12" s="1"/>
  <c r="C14" i="12"/>
  <c r="C13" i="12"/>
  <c r="C12" i="12"/>
  <c r="C11" i="12"/>
  <c r="C10" i="12"/>
  <c r="C28" i="9" l="1"/>
  <c r="B28" i="9"/>
  <c r="C27" i="8" l="1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B10" i="8"/>
  <c r="B28" i="8" s="1"/>
  <c r="C9" i="8"/>
  <c r="C28" i="8" l="1"/>
  <c r="B13" i="7"/>
  <c r="C10" i="7" l="1"/>
  <c r="C11" i="7"/>
  <c r="C12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9" i="7"/>
  <c r="B21" i="6" l="1"/>
  <c r="C10" i="6"/>
  <c r="C11" i="6"/>
  <c r="C12" i="6"/>
  <c r="C13" i="6"/>
  <c r="C14" i="6"/>
  <c r="C15" i="6"/>
  <c r="C16" i="6"/>
  <c r="C17" i="6"/>
  <c r="C18" i="6"/>
  <c r="C19" i="6"/>
  <c r="C20" i="6"/>
  <c r="C9" i="6"/>
  <c r="C21" i="6" l="1"/>
  <c r="B31" i="5"/>
  <c r="C31" i="5"/>
  <c r="C25" i="4" l="1"/>
  <c r="B25" i="4"/>
  <c r="B24" i="3" l="1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24" i="3" s="1"/>
  <c r="C34" i="2" l="1"/>
  <c r="B34" i="2"/>
  <c r="B13" i="1" l="1"/>
  <c r="B35" i="1"/>
  <c r="C10" i="1"/>
  <c r="C11" i="1"/>
  <c r="C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9" i="1"/>
  <c r="C35" i="1" s="1"/>
</calcChain>
</file>

<file path=xl/sharedStrings.xml><?xml version="1.0" encoding="utf-8"?>
<sst xmlns="http://schemas.openxmlformats.org/spreadsheetml/2006/main" count="311" uniqueCount="162">
  <si>
    <t>Supplier</t>
  </si>
  <si>
    <t>NHS SUPPLY CHAIN</t>
  </si>
  <si>
    <t>JMBC BUILDING CONTRACTORS</t>
  </si>
  <si>
    <t>EWOOD FOODS</t>
  </si>
  <si>
    <t>JOHNSON &amp; JOHNSON MEDICAL LTD</t>
  </si>
  <si>
    <t>DELL CORPORATION LTD</t>
  </si>
  <si>
    <t>CAUSEWAY ELECTRICAL SERVICES</t>
  </si>
  <si>
    <t>SYNERTEC LTD</t>
  </si>
  <si>
    <t>BUNZL HEALTHCARE</t>
  </si>
  <si>
    <t>SQUADRON MEDICAL LTD</t>
  </si>
  <si>
    <t>ZIMMER BIOMET UK LTD</t>
  </si>
  <si>
    <t>BOSTON SCIENTIFIC LTD</t>
  </si>
  <si>
    <t>H JENKINSON &amp; CO LTD</t>
  </si>
  <si>
    <t>Total spend ex vat</t>
  </si>
  <si>
    <t>Total spend inc vat</t>
  </si>
  <si>
    <t>PHILIPS UK AND IRELAND</t>
  </si>
  <si>
    <t>CREAMLINE DAIRIES LTD</t>
  </si>
  <si>
    <t>SPECIALIST COMPUTER CENTRES PLC</t>
  </si>
  <si>
    <t>BECTON DICKINSON UK LTD</t>
  </si>
  <si>
    <t>C &amp; G WHOLESALE FOODS LTD</t>
  </si>
  <si>
    <t>CARDEN PARK HOTEL LLP</t>
  </si>
  <si>
    <t>GRAND HOTEL BLACKPOOL</t>
  </si>
  <si>
    <t>Total spend ex Vat</t>
  </si>
  <si>
    <t>WELLBEING ENTERPRISES CIC LTD</t>
  </si>
  <si>
    <t>INSIGHT DIRECT (UK) LTD</t>
  </si>
  <si>
    <t>PO Amount ex Vat</t>
  </si>
  <si>
    <t>PO Amount Inc Vat</t>
  </si>
  <si>
    <t>Supplier spend over £25,000 inc vat for the period 01.12.2019 TO 31.12.2019</t>
  </si>
  <si>
    <t>Supplier spend over £25,000 inc vat for the period 01.01.2020 TO 31.01.2020</t>
  </si>
  <si>
    <t>Supplier spend over £25,000 inc vat for the period 01.02.2020 to 28.02.2020</t>
  </si>
  <si>
    <t>Supplier spend over £25,000 inc vat for the period 01.03.2020 to 31.03.2020</t>
  </si>
  <si>
    <t>CANTEL (UK) LTD</t>
  </si>
  <si>
    <t>PLUS US MEDICAL CARE SERVICES LTD</t>
  </si>
  <si>
    <t>GOOD GOVERNANCE INSTITUTE</t>
  </si>
  <si>
    <t>WEIGHTMANS LLP</t>
  </si>
  <si>
    <t>HAC TECHNICAL GAS SERVICES LTD</t>
  </si>
  <si>
    <t>Total spend</t>
  </si>
  <si>
    <t>INDEPENDENT VASCULAR SERVICES</t>
  </si>
  <si>
    <t>PLUS US WORKFORCE SERVICES LLP</t>
  </si>
  <si>
    <t>DATA SPACE</t>
  </si>
  <si>
    <t>MARAVE LTD</t>
  </si>
  <si>
    <t>GRIFFITHS &amp; ARMOUR</t>
  </si>
  <si>
    <t>GOOD FOOD CHAIN</t>
  </si>
  <si>
    <t>MEDSTROM LTD</t>
  </si>
  <si>
    <t>NH CASE LTD</t>
  </si>
  <si>
    <t>BRAKE BROS LTD</t>
  </si>
  <si>
    <t>OGILVIE FLEET LTD</t>
  </si>
  <si>
    <t>HORNBEAM CONSULTANCY LTD</t>
  </si>
  <si>
    <t>SCHNEIDER ELECTRIC LTD</t>
  </si>
  <si>
    <t>DE LAGE LANDEN</t>
  </si>
  <si>
    <t>WASSENBURG LTD</t>
  </si>
  <si>
    <t>STEVEN A HUNT &amp; ASSOCIATES LTD</t>
  </si>
  <si>
    <t>DRIVE DEVILBISS HEALTHCARE</t>
  </si>
  <si>
    <t>SYSMEX UK LTD</t>
  </si>
  <si>
    <t>BT PLC</t>
  </si>
  <si>
    <t>FRAXINUS INFORMATION TECHNOLOGY LTD</t>
  </si>
  <si>
    <t>UP TO DATE</t>
  </si>
  <si>
    <t>SANDWICH KING</t>
  </si>
  <si>
    <t>CHANGE HEALTHCARE UK HOLDINGS LTD</t>
  </si>
  <si>
    <t>SUPPLY CHAIN COORDINATION LIMITED</t>
  </si>
  <si>
    <t>KNOWSLEY LIFT SERVICES LTD</t>
  </si>
  <si>
    <t>B BRAUN MEDICAL LTD</t>
  </si>
  <si>
    <t>PHILIPS RESPIRONICS UK</t>
  </si>
  <si>
    <t>LIMITLESS PR &amp; MARKETING LTD</t>
  </si>
  <si>
    <t>IED INSTALLATIONS LTD</t>
  </si>
  <si>
    <t>DE LAGE LANDEN LEASING LTD</t>
  </si>
  <si>
    <t>CREATIVE PLAY UK LTD</t>
  </si>
  <si>
    <t>SIEMENS HEALTHCARE DIAGNOSTICS LTD</t>
  </si>
  <si>
    <t>CYNERGIN</t>
  </si>
  <si>
    <t>WIDNES HIGHFIELD HEALTH LTD</t>
  </si>
  <si>
    <t>4 WAYS HEALTHCARE LTD</t>
  </si>
  <si>
    <t>ROYAL LIVERPOOL&amp;BROADGREEN UNIVERSITY HOSPITALS NHS TRUST (THE)</t>
  </si>
  <si>
    <t>PUBLIC HEALTH ENGLAND</t>
  </si>
  <si>
    <t>LASER LIFE (VITESSE PLC)</t>
  </si>
  <si>
    <t>AINTREE UNIVERSITY HOSPITALS NHS FOUNDATION TRUST</t>
  </si>
  <si>
    <t>BAUER RADIO LTD</t>
  </si>
  <si>
    <t>KL JOINERY</t>
  </si>
  <si>
    <t>CROWTHER &amp; SHAW LTD</t>
  </si>
  <si>
    <t>PROTEC FIRE DETECTION PLC</t>
  </si>
  <si>
    <t>RADIOLOGY MANAGEMENT SOLUTIONS LTD</t>
  </si>
  <si>
    <t>SHAWBROOK ASSET FINANCE</t>
  </si>
  <si>
    <t>SUPPLY CHAIN CO ORDINATION LIMITED</t>
  </si>
  <si>
    <t>TUSKER DIRECT LTD T/A TUSKER</t>
  </si>
  <si>
    <t>ANTHONYS TRAVEL</t>
  </si>
  <si>
    <t>SOFTCAT PLC</t>
  </si>
  <si>
    <t>CANON MEDICAL SYSTEMS LTD</t>
  </si>
  <si>
    <t>ARLINGTON LABORATORIES LTD</t>
  </si>
  <si>
    <t>RAYNER INTRAOCULAR LENSES LTD</t>
  </si>
  <si>
    <t>INTERSYSTEMS</t>
  </si>
  <si>
    <t>MEDTRONIC LTD</t>
  </si>
  <si>
    <t>ABBA CARS WARRINGTON LTD</t>
  </si>
  <si>
    <t>ANGEL SPRINGS</t>
  </si>
  <si>
    <t>CAPE MEDICAL SERVICES</t>
  </si>
  <si>
    <t>DATIX LTD</t>
  </si>
  <si>
    <t>GE MEDICAL SYSTEMS LTD</t>
  </si>
  <si>
    <t>INHEALTH LTD</t>
  </si>
  <si>
    <t>INTEGRATED RADIOLOGICAL SERVICES LTD</t>
  </si>
  <si>
    <t>PHILIPS ELECTRONICS UK LTD</t>
  </si>
  <si>
    <t>QE FACILITIES LTD</t>
  </si>
  <si>
    <t>ROCHE DIAGNOSTICS LTD</t>
  </si>
  <si>
    <t>SPIRE HEALTHCARE LTD</t>
  </si>
  <si>
    <t>TRUST ORTHOTICS LTD</t>
  </si>
  <si>
    <t>WHITFIELD &amp; BROWN DEVELOPMENTS LTD</t>
  </si>
  <si>
    <t>SUPPLY CHAIN CO-ORDINATION LIMITED</t>
  </si>
  <si>
    <t>EMERGENCY RESPONSE SYSTEMS LTD</t>
  </si>
  <si>
    <t>WELLSKY INTERNATIONAL LTD</t>
  </si>
  <si>
    <t>MWUK ACQUISITION CO LTD T/A ALEXANDRA</t>
  </si>
  <si>
    <t>IT WORKS HEALTH LTD</t>
  </si>
  <si>
    <t>VENN GROUP LTD</t>
  </si>
  <si>
    <t>PARKING SOLUTIONS NW LTD</t>
  </si>
  <si>
    <t>ERNST &amp; YOUNG LLP</t>
  </si>
  <si>
    <t>TOTAL SPEND</t>
  </si>
  <si>
    <t>Supplier spend over £25,000 inc vat for the period 01.11.2019 TO 30.11.2019</t>
  </si>
  <si>
    <t>Supplier spend over £25,000 inc vat for the period 01.10.2019 TO 31.10.2019</t>
  </si>
  <si>
    <t>Supplier spend over £25,000 inc vat for the period 01.09.2019 TO 30.09.2019</t>
  </si>
  <si>
    <t>Supplier spend over £25,000 inc vat for the period 01.08.2019 TO 31.08.2019</t>
  </si>
  <si>
    <t>Supplier spend over £25,000 inc vat for the period 01.07.2019 TO 31.07.2019</t>
  </si>
  <si>
    <t>Supplier spend over £25,000 inc vat for the period 01.06.2019 TO 30.06.2019</t>
  </si>
  <si>
    <t>Supplier spend over £25,000 inc vat for the period 01.05.2019 TO 31.05.2019</t>
  </si>
  <si>
    <t>Supplier spend over £25,000 inc vat for the period 01.04.2019 to 30.04.2019</t>
  </si>
  <si>
    <t>GE HEALTHCARE</t>
  </si>
  <si>
    <t>HOLOGIC LTD</t>
  </si>
  <si>
    <t>MERSEY DESIGN GROUP LTD</t>
  </si>
  <si>
    <t>GRANT THORNTON UK LLP</t>
  </si>
  <si>
    <t>BOC LTD</t>
  </si>
  <si>
    <t>AA WOODS</t>
  </si>
  <si>
    <t>CUSHMAN &amp; WAKEFIELD</t>
  </si>
  <si>
    <t>BERENDSEN UK LTD</t>
  </si>
  <si>
    <t>CEPHEID UK LTD</t>
  </si>
  <si>
    <t>APEC GROUP ASSOCIATION</t>
  </si>
  <si>
    <t>CGM LAB INTERNATIONAL GMBH</t>
  </si>
  <si>
    <t>LEEC LTD</t>
  </si>
  <si>
    <t>HOSPITAL METALCRAFT LTD</t>
  </si>
  <si>
    <t>SIEMENS HEALTHCARE</t>
  </si>
  <si>
    <t>JHG CONSULTANCY LTD</t>
  </si>
  <si>
    <t>GEMINI SURGICAL UK</t>
  </si>
  <si>
    <t>CARDIAC SERVICES UK LTD</t>
  </si>
  <si>
    <t>MORTUARY SOLUTIONS</t>
  </si>
  <si>
    <t>APSIZ SERVICES LTD</t>
  </si>
  <si>
    <t>HEALTHCARE SOFTWARE SYSTEMS LTD</t>
  </si>
  <si>
    <t>STRYKER UK LTD</t>
  </si>
  <si>
    <t>DXC TECHNOLOGY</t>
  </si>
  <si>
    <t>JOHNSON CONTROLS LTD</t>
  </si>
  <si>
    <t>AIR PRODUCTS PLC</t>
  </si>
  <si>
    <t>HAMILTON MEDICAL UK LTD</t>
  </si>
  <si>
    <t>LEARNING CLINIC LTD</t>
  </si>
  <si>
    <t>GLOBE LOCUMS LTD</t>
  </si>
  <si>
    <t>PATCHWORK</t>
  </si>
  <si>
    <t>ELIS UK</t>
  </si>
  <si>
    <t>MEDISERVICES HEALTHCARE LTD</t>
  </si>
  <si>
    <t>THEBIGWORD INTERPRETING SERVICES LTD</t>
  </si>
  <si>
    <t>RIBBLE FARM FARE LTD</t>
  </si>
  <si>
    <t>HEALTHCARE COMMUNICATIONS UK LTD</t>
  </si>
  <si>
    <t>BIOMERIEUX UK LTD</t>
  </si>
  <si>
    <t>BIDFOOD</t>
  </si>
  <si>
    <t>TRANSFORMATION UNIT</t>
  </si>
  <si>
    <t>INTERSURGICAL LTD</t>
  </si>
  <si>
    <t>BECTON DICKINSON (CME) UK LTD</t>
  </si>
  <si>
    <t>FISHER &amp; PAYKEL HEALTHCARE LTD</t>
  </si>
  <si>
    <t>HYDROP ENVIRONMENTAL CONSULTANCY SERVICES</t>
  </si>
  <si>
    <t>RON CHALKER (THE POTATO MAN) LTD</t>
  </si>
  <si>
    <t>HARROGATE &amp; DISTRICT NHS FOUNDATION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</si>
</sst>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/>
    <xf numFmtId="44" fontId="0" fillId="0" borderId="0" xfId="1" applyFont="1"/>
    <xf numFmtId="0" fontId="3" fillId="0" borderId="0" xfId="0" applyFont="1"/>
    <xf numFmtId="0" fontId="4" fillId="0" borderId="0" xfId="0" applyFont="1"/>
    <xf numFmtId="0" fontId="5" fillId="2" borderId="5" xfId="0" applyFont="1" applyFill="1" applyBorder="1"/>
    <xf numFmtId="44" fontId="5" fillId="2" borderId="6" xfId="3" applyFont="1" applyFill="1" applyBorder="1"/>
    <xf numFmtId="0" fontId="5" fillId="2" borderId="7" xfId="0" applyFont="1" applyFill="1" applyBorder="1"/>
    <xf numFmtId="0" fontId="4" fillId="2" borderId="5" xfId="0" applyFont="1" applyFill="1" applyBorder="1"/>
    <xf numFmtId="44" fontId="4" fillId="2" borderId="7" xfId="0" applyNumberFormat="1" applyFont="1" applyFill="1" applyBorder="1"/>
    <xf numFmtId="0" fontId="0" fillId="0" borderId="0" xfId="0" applyFont="1"/>
    <xf numFmtId="0" fontId="5" fillId="2" borderId="2" xfId="2" applyFont="1" applyFill="1" applyBorder="1"/>
    <xf numFmtId="44" fontId="5" fillId="2" borderId="3" xfId="3" applyFont="1" applyFill="1" applyBorder="1"/>
    <xf numFmtId="0" fontId="4" fillId="2" borderId="4" xfId="0" applyFont="1" applyFill="1" applyBorder="1"/>
    <xf numFmtId="0" fontId="5" fillId="2" borderId="5" xfId="2" applyFont="1" applyFill="1" applyBorder="1"/>
    <xf numFmtId="44" fontId="4" fillId="2" borderId="6" xfId="0" applyNumberFormat="1" applyFont="1" applyFill="1" applyBorder="1"/>
    <xf numFmtId="44" fontId="0" fillId="0" borderId="0" xfId="1" applyFont="1" applyBorder="1"/>
    <xf numFmtId="0" fontId="4" fillId="0" borderId="5" xfId="0" applyFont="1" applyBorder="1" applyAlignment="1"/>
    <xf numFmtId="44" fontId="4" fillId="0" borderId="6" xfId="1" applyFont="1" applyBorder="1" applyAlignment="1"/>
    <xf numFmtId="44" fontId="4" fillId="0" borderId="7" xfId="1" applyFont="1" applyBorder="1" applyAlignment="1"/>
    <xf numFmtId="0" fontId="4" fillId="0" borderId="0" xfId="0" applyFont="1" applyBorder="1" applyAlignment="1"/>
    <xf numFmtId="44" fontId="4" fillId="0" borderId="0" xfId="1" applyFont="1" applyBorder="1" applyAlignment="1"/>
    <xf numFmtId="0" fontId="4" fillId="2" borderId="10" xfId="0" applyFont="1" applyFill="1" applyBorder="1"/>
    <xf numFmtId="44" fontId="4" fillId="2" borderId="6" xfId="3" applyFont="1" applyFill="1" applyBorder="1"/>
    <xf numFmtId="0" fontId="0" fillId="0" borderId="8" xfId="0" applyBorder="1"/>
    <xf numFmtId="44" fontId="0" fillId="0" borderId="9" xfId="0" applyNumberFormat="1" applyBorder="1"/>
    <xf numFmtId="0" fontId="0" fillId="0" borderId="8" xfId="0" applyFill="1" applyBorder="1"/>
    <xf numFmtId="44" fontId="6" fillId="0" borderId="1" xfId="5" applyFont="1" applyBorder="1"/>
    <xf numFmtId="0" fontId="6" fillId="0" borderId="11" xfId="4" applyBorder="1"/>
    <xf numFmtId="44" fontId="6" fillId="0" borderId="12" xfId="4" applyNumberFormat="1" applyBorder="1"/>
    <xf numFmtId="44" fontId="0" fillId="0" borderId="0" xfId="5" applyFont="1" applyBorder="1"/>
    <xf numFmtId="44" fontId="0" fillId="0" borderId="9" xfId="5" applyFont="1" applyBorder="1"/>
    <xf numFmtId="0" fontId="6" fillId="0" borderId="8" xfId="4" applyBorder="1"/>
    <xf numFmtId="44" fontId="6" fillId="0" borderId="0" xfId="5" applyFont="1" applyBorder="1"/>
    <xf numFmtId="44" fontId="6" fillId="0" borderId="9" xfId="4" applyNumberFormat="1" applyBorder="1"/>
    <xf numFmtId="0" fontId="4" fillId="3" borderId="5" xfId="0" applyFont="1" applyFill="1" applyBorder="1"/>
    <xf numFmtId="0" fontId="5" fillId="2" borderId="13" xfId="2" applyFont="1" applyFill="1" applyBorder="1"/>
    <xf numFmtId="44" fontId="6" fillId="0" borderId="9" xfId="5" applyFont="1" applyBorder="1"/>
    <xf numFmtId="44" fontId="0" fillId="3" borderId="14" xfId="0" applyNumberFormat="1" applyFill="1" applyBorder="1"/>
    <xf numFmtId="44" fontId="0" fillId="3" borderId="15" xfId="0" applyNumberFormat="1" applyFill="1" applyBorder="1"/>
    <xf numFmtId="44" fontId="0" fillId="3" borderId="6" xfId="0" applyNumberFormat="1" applyFill="1" applyBorder="1"/>
    <xf numFmtId="44" fontId="0" fillId="3" borderId="7" xfId="0" applyNumberFormat="1" applyFill="1" applyBorder="1"/>
    <xf numFmtId="44" fontId="0" fillId="0" borderId="0" xfId="3" applyFont="1" applyBorder="1"/>
    <xf numFmtId="44" fontId="5" fillId="2" borderId="3" xfId="1" applyFont="1" applyFill="1" applyBorder="1"/>
    <xf numFmtId="44" fontId="4" fillId="2" borderId="4" xfId="1" applyFont="1" applyFill="1" applyBorder="1"/>
    <xf numFmtId="0" fontId="3" fillId="0" borderId="0" xfId="0" applyFont="1" applyFill="1"/>
    <xf numFmtId="44" fontId="2" fillId="0" borderId="0" xfId="1" applyFont="1" applyFill="1" applyBorder="1"/>
    <xf numFmtId="44" fontId="0" fillId="0" borderId="9" xfId="1" applyFont="1" applyBorder="1"/>
    <xf numFmtId="0" fontId="0" fillId="0" borderId="8" xfId="0" applyFont="1" applyFill="1" applyBorder="1"/>
    <xf numFmtId="44" fontId="1" fillId="0" borderId="9" xfId="1" applyFont="1" applyFill="1" applyBorder="1"/>
    <xf numFmtId="0" fontId="0" fillId="0" borderId="16" xfId="0" applyBorder="1"/>
    <xf numFmtId="44" fontId="0" fillId="0" borderId="14" xfId="1" applyFont="1" applyBorder="1"/>
    <xf numFmtId="44" fontId="0" fillId="0" borderId="15" xfId="1" applyFont="1" applyBorder="1"/>
    <xf numFmtId="0" fontId="2" fillId="0" borderId="8" xfId="0" applyFont="1" applyBorder="1"/>
    <xf numFmtId="0" fontId="7" fillId="2" borderId="5" xfId="0" applyFont="1" applyFill="1" applyBorder="1"/>
    <xf numFmtId="44" fontId="7" fillId="2" borderId="6" xfId="3" applyFont="1" applyFill="1" applyBorder="1"/>
    <xf numFmtId="44" fontId="7" fillId="2" borderId="7" xfId="0" applyNumberFormat="1" applyFont="1" applyFill="1" applyBorder="1"/>
    <xf numFmtId="0" fontId="8" fillId="0" borderId="8" xfId="6" applyBorder="1"/>
    <xf numFmtId="44" fontId="8" fillId="0" borderId="0" xfId="7" applyFont="1" applyBorder="1"/>
    <xf numFmtId="44" fontId="8" fillId="0" borderId="9" xfId="6" applyNumberFormat="1" applyBorder="1"/>
    <xf numFmtId="0" fontId="5" fillId="2" borderId="16" xfId="6" applyFont="1" applyFill="1" applyBorder="1"/>
    <xf numFmtId="44" fontId="4" fillId="2" borderId="14" xfId="1" applyFont="1" applyFill="1" applyBorder="1"/>
    <xf numFmtId="44" fontId="4" fillId="2" borderId="15" xfId="1" applyFont="1" applyFill="1" applyBorder="1"/>
    <xf numFmtId="44" fontId="0" fillId="0" borderId="0" xfId="7" applyFont="1"/>
    <xf numFmtId="0" fontId="5" fillId="2" borderId="5" xfId="6" applyFont="1" applyFill="1" applyBorder="1"/>
    <xf numFmtId="44" fontId="0" fillId="2" borderId="6" xfId="0" applyNumberFormat="1" applyFill="1" applyBorder="1"/>
    <xf numFmtId="44" fontId="0" fillId="2" borderId="7" xfId="0" applyNumberFormat="1" applyFill="1" applyBorder="1"/>
    <xf numFmtId="0" fontId="2" fillId="0" borderId="8" xfId="2" applyBorder="1"/>
    <xf numFmtId="44" fontId="8" fillId="0" borderId="0" xfId="1" applyFont="1" applyBorder="1"/>
    <xf numFmtId="0" fontId="2" fillId="0" borderId="8" xfId="2" applyBorder="1" applyAlignment="1">
      <alignment horizontal="left"/>
    </xf>
    <xf numFmtId="0" fontId="5" fillId="2" borderId="16" xfId="2" applyFont="1" applyFill="1" applyBorder="1" applyAlignment="1">
      <alignment horizontal="left"/>
    </xf>
    <xf numFmtId="44" fontId="0" fillId="0" borderId="0" xfId="0" applyNumberFormat="1"/>
    <xf numFmtId="0" fontId="0" fillId="0" borderId="0" xfId="0" applyFill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8">
    <cellStyle name="Currency" xfId="1" builtinId="4"/>
    <cellStyle name="Currency 2" xfId="3" xr:uid="{00000000-0005-0000-0000-000001000000}"/>
    <cellStyle name="Currency 3" xfId="5" xr:uid="{00000000-0005-0000-0000-000002000000}"/>
    <cellStyle name="Currency 4" xfId="7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3</xdr:col>
      <xdr:colOff>0</xdr:colOff>
      <xdr:row>5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4768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595312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71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1219200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29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1162050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532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66674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5317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1152525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102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19050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57149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4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1104900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592455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1152525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3</xdr:col>
      <xdr:colOff>9526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2197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1123950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4484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35"/>
  <sheetViews>
    <sheetView workbookViewId="0">
      <selection activeCell="H9" sqref="H9"/>
    </sheetView>
  </sheetViews>
  <sheetFormatPr defaultRowHeight="15" x14ac:dyDescent="0.25"/>
  <cols>
    <col min="1" max="1" width="39.28515625" bestFit="1" customWidth="1"/>
    <col min="2" max="2" width="25.28515625" bestFit="1" customWidth="1"/>
    <col min="3" max="3" width="17.5703125" bestFit="1" customWidth="1"/>
  </cols>
  <sheetData>
    <row r="1" spans="1:3" s="1" customFormat="1" x14ac:dyDescent="0.25">
      <c r="A1"/>
    </row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3" customFormat="1" ht="15.75" thickBot="1" x14ac:dyDescent="0.3">
      <c r="A6" s="73" t="s">
        <v>119</v>
      </c>
      <c r="B6" s="74"/>
      <c r="C6" s="75"/>
    </row>
    <row r="7" spans="1:3" s="3" customFormat="1" ht="15.75" thickBot="1" x14ac:dyDescent="0.3">
      <c r="A7" s="10"/>
      <c r="B7" s="10"/>
      <c r="C7" s="10"/>
    </row>
    <row r="8" spans="1:3" s="3" customFormat="1" ht="15.75" thickBot="1" x14ac:dyDescent="0.3">
      <c r="A8" s="11" t="s">
        <v>0</v>
      </c>
      <c r="B8" s="12" t="s">
        <v>13</v>
      </c>
      <c r="C8" s="13" t="s">
        <v>14</v>
      </c>
    </row>
    <row r="9" spans="1:3" x14ac:dyDescent="0.25">
      <c r="A9" s="24" t="s">
        <v>31</v>
      </c>
      <c r="B9" s="16">
        <v>518926.59999999986</v>
      </c>
      <c r="C9" s="25">
        <f>B9*1.2</f>
        <v>622711.91999999981</v>
      </c>
    </row>
    <row r="10" spans="1:3" x14ac:dyDescent="0.25">
      <c r="A10" s="24" t="s">
        <v>6</v>
      </c>
      <c r="B10" s="16">
        <v>319531.03999999992</v>
      </c>
      <c r="C10" s="25">
        <f t="shared" ref="C10:C34" si="0">B10*1.2</f>
        <v>383437.24799999991</v>
      </c>
    </row>
    <row r="11" spans="1:3" x14ac:dyDescent="0.25">
      <c r="A11" s="24" t="s">
        <v>32</v>
      </c>
      <c r="B11" s="16">
        <v>240000</v>
      </c>
      <c r="C11" s="25">
        <f t="shared" si="0"/>
        <v>288000</v>
      </c>
    </row>
    <row r="12" spans="1:3" x14ac:dyDescent="0.25">
      <c r="A12" s="24" t="s">
        <v>17</v>
      </c>
      <c r="B12" s="16">
        <v>226828.72</v>
      </c>
      <c r="C12" s="25">
        <f t="shared" si="0"/>
        <v>272194.46399999998</v>
      </c>
    </row>
    <row r="13" spans="1:3" s="1" customFormat="1" x14ac:dyDescent="0.25">
      <c r="A13" s="26" t="s">
        <v>1</v>
      </c>
      <c r="B13" s="16">
        <f>C13/1.2</f>
        <v>213506.08333333334</v>
      </c>
      <c r="C13" s="25">
        <v>256207.3</v>
      </c>
    </row>
    <row r="14" spans="1:3" x14ac:dyDescent="0.25">
      <c r="A14" s="24" t="s">
        <v>2</v>
      </c>
      <c r="B14" s="16">
        <v>145793.71</v>
      </c>
      <c r="C14" s="25">
        <f t="shared" si="0"/>
        <v>174952.45199999999</v>
      </c>
    </row>
    <row r="15" spans="1:3" x14ac:dyDescent="0.25">
      <c r="A15" s="24" t="s">
        <v>4</v>
      </c>
      <c r="B15" s="16">
        <v>114884.35999999991</v>
      </c>
      <c r="C15" s="25">
        <f t="shared" si="0"/>
        <v>137861.2319999999</v>
      </c>
    </row>
    <row r="16" spans="1:3" x14ac:dyDescent="0.25">
      <c r="A16" s="24" t="s">
        <v>24</v>
      </c>
      <c r="B16" s="16">
        <v>100659.34</v>
      </c>
      <c r="C16" s="25">
        <f t="shared" si="0"/>
        <v>120791.20799999998</v>
      </c>
    </row>
    <row r="17" spans="1:3" x14ac:dyDescent="0.25">
      <c r="A17" s="24" t="s">
        <v>5</v>
      </c>
      <c r="B17" s="16">
        <v>100547.76000000002</v>
      </c>
      <c r="C17" s="25">
        <f t="shared" si="0"/>
        <v>120657.31200000002</v>
      </c>
    </row>
    <row r="18" spans="1:3" x14ac:dyDescent="0.25">
      <c r="A18" s="24" t="s">
        <v>18</v>
      </c>
      <c r="B18" s="16">
        <v>93983.800000000017</v>
      </c>
      <c r="C18" s="25">
        <f t="shared" si="0"/>
        <v>112780.56000000001</v>
      </c>
    </row>
    <row r="19" spans="1:3" x14ac:dyDescent="0.25">
      <c r="A19" s="24" t="s">
        <v>16</v>
      </c>
      <c r="B19" s="16">
        <v>65000</v>
      </c>
      <c r="C19" s="25">
        <f t="shared" si="0"/>
        <v>78000</v>
      </c>
    </row>
    <row r="20" spans="1:3" x14ac:dyDescent="0.25">
      <c r="A20" s="24" t="s">
        <v>8</v>
      </c>
      <c r="B20" s="16">
        <v>57625.099999999773</v>
      </c>
      <c r="C20" s="25">
        <f t="shared" si="0"/>
        <v>69150.119999999719</v>
      </c>
    </row>
    <row r="21" spans="1:3" x14ac:dyDescent="0.25">
      <c r="A21" s="24" t="s">
        <v>3</v>
      </c>
      <c r="B21" s="16">
        <v>54000</v>
      </c>
      <c r="C21" s="25">
        <f t="shared" si="0"/>
        <v>64800</v>
      </c>
    </row>
    <row r="22" spans="1:3" x14ac:dyDescent="0.25">
      <c r="A22" s="24" t="s">
        <v>9</v>
      </c>
      <c r="B22" s="16">
        <v>51220.139999999948</v>
      </c>
      <c r="C22" s="25">
        <f t="shared" si="0"/>
        <v>61464.167999999932</v>
      </c>
    </row>
    <row r="23" spans="1:3" x14ac:dyDescent="0.25">
      <c r="A23" s="24" t="s">
        <v>23</v>
      </c>
      <c r="B23" s="16">
        <v>50000</v>
      </c>
      <c r="C23" s="25">
        <f t="shared" si="0"/>
        <v>60000</v>
      </c>
    </row>
    <row r="24" spans="1:3" x14ac:dyDescent="0.25">
      <c r="A24" s="24" t="s">
        <v>33</v>
      </c>
      <c r="B24" s="16">
        <v>49250</v>
      </c>
      <c r="C24" s="25">
        <f t="shared" si="0"/>
        <v>59100</v>
      </c>
    </row>
    <row r="25" spans="1:3" x14ac:dyDescent="0.25">
      <c r="A25" s="24" t="s">
        <v>19</v>
      </c>
      <c r="B25" s="16">
        <v>45000</v>
      </c>
      <c r="C25" s="25">
        <f t="shared" si="0"/>
        <v>54000</v>
      </c>
    </row>
    <row r="26" spans="1:3" x14ac:dyDescent="0.25">
      <c r="A26" s="24" t="s">
        <v>21</v>
      </c>
      <c r="B26" s="16">
        <v>41535</v>
      </c>
      <c r="C26" s="25">
        <f t="shared" si="0"/>
        <v>49842</v>
      </c>
    </row>
    <row r="27" spans="1:3" x14ac:dyDescent="0.25">
      <c r="A27" s="24" t="s">
        <v>34</v>
      </c>
      <c r="B27" s="16">
        <v>41500</v>
      </c>
      <c r="C27" s="25">
        <f t="shared" si="0"/>
        <v>49800</v>
      </c>
    </row>
    <row r="28" spans="1:3" x14ac:dyDescent="0.25">
      <c r="A28" s="24" t="s">
        <v>20</v>
      </c>
      <c r="B28" s="16">
        <v>40043</v>
      </c>
      <c r="C28" s="25">
        <f t="shared" si="0"/>
        <v>48051.6</v>
      </c>
    </row>
    <row r="29" spans="1:3" x14ac:dyDescent="0.25">
      <c r="A29" s="24" t="s">
        <v>10</v>
      </c>
      <c r="B29" s="16">
        <v>39106.509999999987</v>
      </c>
      <c r="C29" s="25">
        <f t="shared" si="0"/>
        <v>46927.811999999984</v>
      </c>
    </row>
    <row r="30" spans="1:3" x14ac:dyDescent="0.25">
      <c r="A30" s="24" t="s">
        <v>15</v>
      </c>
      <c r="B30" s="16">
        <v>31900</v>
      </c>
      <c r="C30" s="25">
        <f t="shared" si="0"/>
        <v>38280</v>
      </c>
    </row>
    <row r="31" spans="1:3" x14ac:dyDescent="0.25">
      <c r="A31" s="24" t="s">
        <v>12</v>
      </c>
      <c r="B31" s="16">
        <v>30129.980000000007</v>
      </c>
      <c r="C31" s="25">
        <f t="shared" si="0"/>
        <v>36155.97600000001</v>
      </c>
    </row>
    <row r="32" spans="1:3" x14ac:dyDescent="0.25">
      <c r="A32" s="24" t="s">
        <v>7</v>
      </c>
      <c r="B32" s="16">
        <v>28500</v>
      </c>
      <c r="C32" s="25">
        <f t="shared" si="0"/>
        <v>34200</v>
      </c>
    </row>
    <row r="33" spans="1:3" x14ac:dyDescent="0.25">
      <c r="A33" s="24" t="s">
        <v>11</v>
      </c>
      <c r="B33" s="16">
        <v>26555.329999999998</v>
      </c>
      <c r="C33" s="25">
        <f t="shared" si="0"/>
        <v>31866.395999999997</v>
      </c>
    </row>
    <row r="34" spans="1:3" ht="15.75" thickBot="1" x14ac:dyDescent="0.3">
      <c r="A34" s="24" t="s">
        <v>35</v>
      </c>
      <c r="B34" s="16">
        <v>25280.989999999998</v>
      </c>
      <c r="C34" s="25">
        <f t="shared" si="0"/>
        <v>30337.187999999995</v>
      </c>
    </row>
    <row r="35" spans="1:3" ht="15.75" thickBot="1" x14ac:dyDescent="0.3">
      <c r="A35" s="8" t="s">
        <v>36</v>
      </c>
      <c r="B35" s="15">
        <f>SUM(B9:B34)</f>
        <v>2751307.4633333329</v>
      </c>
      <c r="C35" s="9">
        <f>SUM(C9:C34)</f>
        <v>3301568.9559999993</v>
      </c>
    </row>
  </sheetData>
  <sortState xmlns:xlrd2="http://schemas.microsoft.com/office/spreadsheetml/2017/richdata2" ref="A4:E46">
    <sortCondition descending="1" ref="C4:C46"/>
  </sortState>
  <mergeCells count="1">
    <mergeCell ref="A6:C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5:C28"/>
  <sheetViews>
    <sheetView zoomScaleNormal="100" workbookViewId="0">
      <selection activeCell="L29" sqref="L29"/>
    </sheetView>
  </sheetViews>
  <sheetFormatPr defaultRowHeight="15" x14ac:dyDescent="0.25"/>
  <cols>
    <col min="1" max="1" width="43.140625" customWidth="1"/>
    <col min="2" max="2" width="19.28515625" bestFit="1" customWidth="1"/>
    <col min="3" max="3" width="18.140625" bestFit="1" customWidth="1"/>
    <col min="4" max="4" width="0.140625" customWidth="1"/>
    <col min="5" max="9" width="9.140625" customWidth="1"/>
  </cols>
  <sheetData>
    <row r="5" spans="1:3" ht="15.75" thickBot="1" x14ac:dyDescent="0.3"/>
    <row r="6" spans="1:3" ht="15.75" thickBot="1" x14ac:dyDescent="0.3">
      <c r="A6" s="17" t="s">
        <v>28</v>
      </c>
      <c r="B6" s="18"/>
      <c r="C6" s="19"/>
    </row>
    <row r="7" spans="1:3" s="1" customFormat="1" ht="15.75" thickBot="1" x14ac:dyDescent="0.3">
      <c r="A7" s="20"/>
      <c r="B7" s="21"/>
      <c r="C7" s="21"/>
    </row>
    <row r="8" spans="1:3" s="1" customFormat="1" ht="15.75" thickBot="1" x14ac:dyDescent="0.3">
      <c r="A8" s="5" t="s">
        <v>0</v>
      </c>
      <c r="B8" s="6" t="s">
        <v>22</v>
      </c>
      <c r="C8" s="7" t="s">
        <v>14</v>
      </c>
    </row>
    <row r="9" spans="1:3" x14ac:dyDescent="0.25">
      <c r="A9" s="1" t="s">
        <v>59</v>
      </c>
      <c r="B9" s="63">
        <f>C9/1.2</f>
        <v>253604.92499999999</v>
      </c>
      <c r="C9" s="63">
        <v>304325.90999999997</v>
      </c>
    </row>
    <row r="10" spans="1:3" x14ac:dyDescent="0.25">
      <c r="A10" s="1" t="s">
        <v>85</v>
      </c>
      <c r="B10" s="63">
        <v>70000</v>
      </c>
      <c r="C10" s="63">
        <f t="shared" ref="C10:C27" si="0">B10*1.2</f>
        <v>84000</v>
      </c>
    </row>
    <row r="11" spans="1:3" x14ac:dyDescent="0.25">
      <c r="A11" s="1" t="s">
        <v>4</v>
      </c>
      <c r="B11" s="63">
        <v>59953.499999999913</v>
      </c>
      <c r="C11" s="63">
        <f t="shared" si="0"/>
        <v>71944.199999999895</v>
      </c>
    </row>
    <row r="12" spans="1:3" x14ac:dyDescent="0.25">
      <c r="A12" s="1" t="s">
        <v>5</v>
      </c>
      <c r="B12" s="63">
        <v>58441.789999999994</v>
      </c>
      <c r="C12" s="63">
        <f t="shared" si="0"/>
        <v>70130.147999999986</v>
      </c>
    </row>
    <row r="13" spans="1:3" x14ac:dyDescent="0.25">
      <c r="A13" s="1" t="s">
        <v>131</v>
      </c>
      <c r="B13" s="63">
        <v>45693</v>
      </c>
      <c r="C13" s="63">
        <f t="shared" si="0"/>
        <v>54831.6</v>
      </c>
    </row>
    <row r="14" spans="1:3" x14ac:dyDescent="0.25">
      <c r="A14" s="1" t="s">
        <v>130</v>
      </c>
      <c r="B14" s="63">
        <v>44560</v>
      </c>
      <c r="C14" s="63">
        <f t="shared" si="0"/>
        <v>53472</v>
      </c>
    </row>
    <row r="15" spans="1:3" x14ac:dyDescent="0.25">
      <c r="A15" s="1" t="s">
        <v>132</v>
      </c>
      <c r="B15" s="63">
        <v>42529.440000000002</v>
      </c>
      <c r="C15" s="63">
        <f t="shared" si="0"/>
        <v>51035.328000000001</v>
      </c>
    </row>
    <row r="16" spans="1:3" x14ac:dyDescent="0.25">
      <c r="A16" s="1" t="s">
        <v>133</v>
      </c>
      <c r="B16" s="63">
        <v>41560</v>
      </c>
      <c r="C16" s="63">
        <f t="shared" si="0"/>
        <v>49872</v>
      </c>
    </row>
    <row r="17" spans="1:3" x14ac:dyDescent="0.25">
      <c r="A17" s="1" t="s">
        <v>67</v>
      </c>
      <c r="B17" s="63">
        <v>41560</v>
      </c>
      <c r="C17" s="63">
        <f t="shared" si="0"/>
        <v>49872</v>
      </c>
    </row>
    <row r="18" spans="1:3" x14ac:dyDescent="0.25">
      <c r="A18" s="1" t="s">
        <v>10</v>
      </c>
      <c r="B18" s="63">
        <v>39483.949999999997</v>
      </c>
      <c r="C18" s="63">
        <f t="shared" si="0"/>
        <v>47380.74</v>
      </c>
    </row>
    <row r="19" spans="1:3" x14ac:dyDescent="0.25">
      <c r="A19" s="1" t="s">
        <v>134</v>
      </c>
      <c r="B19" s="63">
        <v>39026.400000000001</v>
      </c>
      <c r="C19" s="63">
        <f t="shared" si="0"/>
        <v>46831.68</v>
      </c>
    </row>
    <row r="20" spans="1:3" x14ac:dyDescent="0.25">
      <c r="A20" s="1" t="s">
        <v>135</v>
      </c>
      <c r="B20" s="63">
        <v>34000</v>
      </c>
      <c r="C20" s="63">
        <f t="shared" si="0"/>
        <v>40800</v>
      </c>
    </row>
    <row r="21" spans="1:3" x14ac:dyDescent="0.25">
      <c r="A21" s="1" t="s">
        <v>2</v>
      </c>
      <c r="B21" s="63">
        <v>31773.39</v>
      </c>
      <c r="C21" s="63">
        <f t="shared" si="0"/>
        <v>38128.067999999999</v>
      </c>
    </row>
    <row r="22" spans="1:3" x14ac:dyDescent="0.25">
      <c r="A22" s="1" t="s">
        <v>136</v>
      </c>
      <c r="B22" s="63">
        <v>31681.360000000001</v>
      </c>
      <c r="C22" s="63">
        <f t="shared" si="0"/>
        <v>38017.631999999998</v>
      </c>
    </row>
    <row r="23" spans="1:3" x14ac:dyDescent="0.25">
      <c r="A23" s="1" t="s">
        <v>137</v>
      </c>
      <c r="B23" s="63">
        <v>31606</v>
      </c>
      <c r="C23" s="63">
        <f t="shared" si="0"/>
        <v>37927.199999999997</v>
      </c>
    </row>
    <row r="24" spans="1:3" x14ac:dyDescent="0.25">
      <c r="A24" s="1" t="s">
        <v>89</v>
      </c>
      <c r="B24" s="63">
        <v>27852.170000000006</v>
      </c>
      <c r="C24" s="63">
        <f t="shared" si="0"/>
        <v>33422.604000000007</v>
      </c>
    </row>
    <row r="25" spans="1:3" x14ac:dyDescent="0.25">
      <c r="A25" s="1" t="s">
        <v>64</v>
      </c>
      <c r="B25" s="63">
        <v>22808.16</v>
      </c>
      <c r="C25" s="63">
        <f t="shared" si="0"/>
        <v>27369.791999999998</v>
      </c>
    </row>
    <row r="26" spans="1:3" x14ac:dyDescent="0.25">
      <c r="A26" s="1" t="s">
        <v>138</v>
      </c>
      <c r="B26" s="63">
        <v>21240</v>
      </c>
      <c r="C26" s="63">
        <f t="shared" si="0"/>
        <v>25488</v>
      </c>
    </row>
    <row r="27" spans="1:3" ht="15.75" thickBot="1" x14ac:dyDescent="0.3">
      <c r="A27" s="1" t="s">
        <v>6</v>
      </c>
      <c r="B27" s="63">
        <v>20990.47</v>
      </c>
      <c r="C27" s="63">
        <f t="shared" si="0"/>
        <v>25188.564000000002</v>
      </c>
    </row>
    <row r="28" spans="1:3" ht="15.75" thickBot="1" x14ac:dyDescent="0.3">
      <c r="A28" s="64" t="s">
        <v>111</v>
      </c>
      <c r="B28" s="65">
        <f>SUM(B9:B27)</f>
        <v>958364.55499999982</v>
      </c>
      <c r="C28" s="66">
        <f>SUM(C9:C27)</f>
        <v>1150037.4659999998</v>
      </c>
    </row>
  </sheetData>
  <sortState xmlns:xlrd2="http://schemas.microsoft.com/office/spreadsheetml/2017/richdata2" ref="A9:I429">
    <sortCondition descending="1" ref="B9:B429"/>
  </sortState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6:C31"/>
  <sheetViews>
    <sheetView workbookViewId="0">
      <selection activeCell="A31" sqref="A31:C31"/>
    </sheetView>
  </sheetViews>
  <sheetFormatPr defaultRowHeight="15" x14ac:dyDescent="0.25"/>
  <cols>
    <col min="1" max="1" width="54.140625" bestFit="1" customWidth="1"/>
    <col min="2" max="2" width="21" customWidth="1"/>
    <col min="3" max="3" width="19" customWidth="1"/>
  </cols>
  <sheetData>
    <row r="6" spans="1:3" ht="15.75" thickBot="1" x14ac:dyDescent="0.3"/>
    <row r="7" spans="1:3" s="1" customFormat="1" ht="15.75" thickBot="1" x14ac:dyDescent="0.3">
      <c r="A7" s="17" t="s">
        <v>29</v>
      </c>
      <c r="B7" s="18"/>
      <c r="C7" s="19"/>
    </row>
    <row r="8" spans="1:3" ht="15.75" thickBot="1" x14ac:dyDescent="0.3"/>
    <row r="9" spans="1:3" s="4" customFormat="1" ht="15.75" thickBot="1" x14ac:dyDescent="0.3">
      <c r="A9" s="22" t="s">
        <v>0</v>
      </c>
      <c r="B9" s="23" t="s">
        <v>25</v>
      </c>
      <c r="C9" s="22" t="s">
        <v>26</v>
      </c>
    </row>
    <row r="10" spans="1:3" x14ac:dyDescent="0.25">
      <c r="A10" s="67" t="s">
        <v>103</v>
      </c>
      <c r="B10" s="68">
        <f>C10/1.2</f>
        <v>326857.33333333331</v>
      </c>
      <c r="C10" s="47">
        <v>392228.8</v>
      </c>
    </row>
    <row r="11" spans="1:3" x14ac:dyDescent="0.25">
      <c r="A11" s="69" t="s">
        <v>139</v>
      </c>
      <c r="B11" s="68">
        <v>268281.90000000002</v>
      </c>
      <c r="C11" s="47">
        <f>B11*1.2</f>
        <v>321938.28000000003</v>
      </c>
    </row>
    <row r="12" spans="1:3" x14ac:dyDescent="0.25">
      <c r="A12" s="69" t="s">
        <v>24</v>
      </c>
      <c r="B12" s="68">
        <v>250488.90000000002</v>
      </c>
      <c r="C12" s="47">
        <f t="shared" ref="C12:C30" si="0">B12*1.2</f>
        <v>300586.68</v>
      </c>
    </row>
    <row r="13" spans="1:3" x14ac:dyDescent="0.25">
      <c r="A13" s="69" t="s">
        <v>140</v>
      </c>
      <c r="B13" s="68">
        <v>144239.95000000001</v>
      </c>
      <c r="C13" s="47">
        <f t="shared" si="0"/>
        <v>173087.94</v>
      </c>
    </row>
    <row r="14" spans="1:3" x14ac:dyDescent="0.25">
      <c r="A14" s="69" t="s">
        <v>2</v>
      </c>
      <c r="B14" s="68">
        <v>137792.41</v>
      </c>
      <c r="C14" s="47">
        <f t="shared" si="0"/>
        <v>165350.89199999999</v>
      </c>
    </row>
    <row r="15" spans="1:3" x14ac:dyDescent="0.25">
      <c r="A15" s="69" t="s">
        <v>39</v>
      </c>
      <c r="B15" s="68">
        <v>83700</v>
      </c>
      <c r="C15" s="47">
        <f t="shared" si="0"/>
        <v>100440</v>
      </c>
    </row>
    <row r="16" spans="1:3" x14ac:dyDescent="0.25">
      <c r="A16" s="69" t="s">
        <v>141</v>
      </c>
      <c r="B16" s="68">
        <v>81871.520000000004</v>
      </c>
      <c r="C16" s="47">
        <f t="shared" si="0"/>
        <v>98245.824000000008</v>
      </c>
    </row>
    <row r="17" spans="1:3" x14ac:dyDescent="0.25">
      <c r="A17" s="69" t="s">
        <v>121</v>
      </c>
      <c r="B17" s="68">
        <v>71647</v>
      </c>
      <c r="C17" s="47">
        <f t="shared" si="0"/>
        <v>85976.4</v>
      </c>
    </row>
    <row r="18" spans="1:3" x14ac:dyDescent="0.25">
      <c r="A18" s="69" t="s">
        <v>4</v>
      </c>
      <c r="B18" s="68">
        <v>53788.349999999977</v>
      </c>
      <c r="C18" s="47">
        <f t="shared" si="0"/>
        <v>64546.019999999968</v>
      </c>
    </row>
    <row r="19" spans="1:3" x14ac:dyDescent="0.25">
      <c r="A19" s="69" t="s">
        <v>142</v>
      </c>
      <c r="B19" s="68">
        <v>46560</v>
      </c>
      <c r="C19" s="47">
        <f t="shared" si="0"/>
        <v>55872</v>
      </c>
    </row>
    <row r="20" spans="1:3" x14ac:dyDescent="0.25">
      <c r="A20" s="69" t="s">
        <v>84</v>
      </c>
      <c r="B20" s="68">
        <v>42546.210000000006</v>
      </c>
      <c r="C20" s="47">
        <f t="shared" si="0"/>
        <v>51055.452000000005</v>
      </c>
    </row>
    <row r="21" spans="1:3" x14ac:dyDescent="0.25">
      <c r="A21" s="69" t="s">
        <v>52</v>
      </c>
      <c r="B21" s="68">
        <v>41454.070000000007</v>
      </c>
      <c r="C21" s="47">
        <f t="shared" si="0"/>
        <v>49744.884000000005</v>
      </c>
    </row>
    <row r="22" spans="1:3" x14ac:dyDescent="0.25">
      <c r="A22" s="69" t="s">
        <v>10</v>
      </c>
      <c r="B22" s="68">
        <v>37626.069999999992</v>
      </c>
      <c r="C22" s="47">
        <f t="shared" si="0"/>
        <v>45151.283999999992</v>
      </c>
    </row>
    <row r="23" spans="1:3" x14ac:dyDescent="0.25">
      <c r="A23" s="69" t="s">
        <v>143</v>
      </c>
      <c r="B23" s="68">
        <v>35000</v>
      </c>
      <c r="C23" s="47">
        <f t="shared" si="0"/>
        <v>42000</v>
      </c>
    </row>
    <row r="24" spans="1:3" x14ac:dyDescent="0.25">
      <c r="A24" s="69" t="s">
        <v>144</v>
      </c>
      <c r="B24" s="68">
        <v>34914.800000000003</v>
      </c>
      <c r="C24" s="47">
        <f t="shared" si="0"/>
        <v>41897.760000000002</v>
      </c>
    </row>
    <row r="25" spans="1:3" x14ac:dyDescent="0.25">
      <c r="A25" s="69" t="s">
        <v>57</v>
      </c>
      <c r="B25" s="68">
        <v>30000</v>
      </c>
      <c r="C25" s="47">
        <f t="shared" si="0"/>
        <v>36000</v>
      </c>
    </row>
    <row r="26" spans="1:3" x14ac:dyDescent="0.25">
      <c r="A26" s="69" t="s">
        <v>145</v>
      </c>
      <c r="B26" s="68">
        <v>26981</v>
      </c>
      <c r="C26" s="47">
        <f t="shared" si="0"/>
        <v>32377.199999999997</v>
      </c>
    </row>
    <row r="27" spans="1:3" x14ac:dyDescent="0.25">
      <c r="A27" s="69" t="s">
        <v>146</v>
      </c>
      <c r="B27" s="68">
        <v>25546.879999999997</v>
      </c>
      <c r="C27" s="47">
        <f t="shared" si="0"/>
        <v>30656.255999999994</v>
      </c>
    </row>
    <row r="28" spans="1:3" x14ac:dyDescent="0.25">
      <c r="A28" s="69" t="s">
        <v>11</v>
      </c>
      <c r="B28" s="68">
        <v>25091.78</v>
      </c>
      <c r="C28" s="47">
        <f t="shared" si="0"/>
        <v>30110.135999999999</v>
      </c>
    </row>
    <row r="29" spans="1:3" x14ac:dyDescent="0.25">
      <c r="A29" s="69" t="s">
        <v>124</v>
      </c>
      <c r="B29" s="68">
        <v>25000</v>
      </c>
      <c r="C29" s="47">
        <f t="shared" si="0"/>
        <v>30000</v>
      </c>
    </row>
    <row r="30" spans="1:3" x14ac:dyDescent="0.25">
      <c r="A30" s="69" t="s">
        <v>147</v>
      </c>
      <c r="B30" s="68">
        <v>25000</v>
      </c>
      <c r="C30" s="47">
        <f t="shared" si="0"/>
        <v>30000</v>
      </c>
    </row>
    <row r="31" spans="1:3" ht="15.75" thickBot="1" x14ac:dyDescent="0.3">
      <c r="A31" s="70" t="s">
        <v>36</v>
      </c>
      <c r="B31" s="61">
        <f>SUM(B10:B30)</f>
        <v>1814388.1733333333</v>
      </c>
      <c r="C31" s="62">
        <f>SUM(C10:C30)</f>
        <v>2177265.8080000002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6:C47"/>
  <sheetViews>
    <sheetView tabSelected="1" workbookViewId="0">
      <selection activeCell="E13" sqref="E13"/>
    </sheetView>
  </sheetViews>
  <sheetFormatPr defaultRowHeight="15" x14ac:dyDescent="0.25"/>
  <cols>
    <col min="1" max="1" width="68" bestFit="1" customWidth="1"/>
    <col min="2" max="2" width="18.85546875" bestFit="1" customWidth="1"/>
    <col min="3" max="3" width="17.85546875" bestFit="1" customWidth="1"/>
  </cols>
  <sheetData>
    <row r="6" spans="1:3" ht="15.75" thickBot="1" x14ac:dyDescent="0.3"/>
    <row r="7" spans="1:3" ht="15.75" thickBot="1" x14ac:dyDescent="0.3">
      <c r="A7" s="17" t="s">
        <v>30</v>
      </c>
      <c r="B7" s="18"/>
      <c r="C7" s="19"/>
    </row>
    <row r="8" spans="1:3" ht="15.75" thickBot="1" x14ac:dyDescent="0.3">
      <c r="A8" s="1"/>
      <c r="B8" s="1"/>
      <c r="C8" s="1"/>
    </row>
    <row r="9" spans="1:3" ht="15.75" thickBot="1" x14ac:dyDescent="0.3">
      <c r="A9" s="22" t="s">
        <v>0</v>
      </c>
      <c r="B9" s="23" t="s">
        <v>25</v>
      </c>
      <c r="C9" s="22" t="s">
        <v>26</v>
      </c>
    </row>
    <row r="10" spans="1:3" s="1" customFormat="1" x14ac:dyDescent="0.25">
      <c r="A10" s="1" t="s">
        <v>148</v>
      </c>
      <c r="B10" s="63">
        <v>1314000</v>
      </c>
      <c r="C10" s="71">
        <f>B10*1.2</f>
        <v>1576800</v>
      </c>
    </row>
    <row r="11" spans="1:3" s="1" customFormat="1" x14ac:dyDescent="0.25">
      <c r="A11" s="72" t="s">
        <v>103</v>
      </c>
      <c r="B11" s="63">
        <f>C11/1.2</f>
        <v>530747.91666666674</v>
      </c>
      <c r="C11" s="71">
        <v>636897.5</v>
      </c>
    </row>
    <row r="12" spans="1:3" s="1" customFormat="1" x14ac:dyDescent="0.25">
      <c r="A12" s="1" t="s">
        <v>24</v>
      </c>
      <c r="B12" s="63">
        <v>339136.92</v>
      </c>
      <c r="C12" s="71">
        <f t="shared" ref="C12:C46" si="0">B12*1.2</f>
        <v>406964.30399999995</v>
      </c>
    </row>
    <row r="13" spans="1:3" s="1" customFormat="1" x14ac:dyDescent="0.25">
      <c r="A13" s="1" t="s">
        <v>149</v>
      </c>
      <c r="B13" s="63">
        <v>259976.85</v>
      </c>
      <c r="C13" s="71">
        <f t="shared" si="0"/>
        <v>311972.21999999997</v>
      </c>
    </row>
    <row r="14" spans="1:3" s="1" customFormat="1" x14ac:dyDescent="0.25">
      <c r="A14" s="1" t="s">
        <v>6</v>
      </c>
      <c r="B14" s="63">
        <v>253527.02000000002</v>
      </c>
      <c r="C14" s="71">
        <f t="shared" si="0"/>
        <v>304232.424</v>
      </c>
    </row>
    <row r="15" spans="1:3" s="1" customFormat="1" x14ac:dyDescent="0.25">
      <c r="A15" s="1" t="s">
        <v>2</v>
      </c>
      <c r="B15" s="63">
        <v>206457.74</v>
      </c>
      <c r="C15" s="71">
        <f t="shared" si="0"/>
        <v>247749.28799999997</v>
      </c>
    </row>
    <row r="16" spans="1:3" s="1" customFormat="1" x14ac:dyDescent="0.25">
      <c r="A16" s="1" t="s">
        <v>120</v>
      </c>
      <c r="B16" s="63">
        <v>185702.24</v>
      </c>
      <c r="C16" s="71">
        <f t="shared" si="0"/>
        <v>222842.68799999999</v>
      </c>
    </row>
    <row r="17" spans="1:3" s="1" customFormat="1" x14ac:dyDescent="0.25">
      <c r="A17" s="1" t="s">
        <v>7</v>
      </c>
      <c r="B17" s="63">
        <v>175000</v>
      </c>
      <c r="C17" s="71">
        <f t="shared" si="0"/>
        <v>210000</v>
      </c>
    </row>
    <row r="18" spans="1:3" s="1" customFormat="1" x14ac:dyDescent="0.25">
      <c r="A18" s="1" t="s">
        <v>84</v>
      </c>
      <c r="B18" s="63">
        <v>135008.19</v>
      </c>
      <c r="C18" s="71">
        <f t="shared" si="0"/>
        <v>162009.82800000001</v>
      </c>
    </row>
    <row r="19" spans="1:3" s="1" customFormat="1" x14ac:dyDescent="0.25">
      <c r="A19" s="1" t="s">
        <v>97</v>
      </c>
      <c r="B19" s="63">
        <v>110329</v>
      </c>
      <c r="C19" s="71">
        <f t="shared" si="0"/>
        <v>132394.79999999999</v>
      </c>
    </row>
    <row r="20" spans="1:3" s="1" customFormat="1" x14ac:dyDescent="0.25">
      <c r="A20" s="1" t="s">
        <v>61</v>
      </c>
      <c r="B20" s="63">
        <v>82972.94</v>
      </c>
      <c r="C20" s="71">
        <f t="shared" si="0"/>
        <v>99567.528000000006</v>
      </c>
    </row>
    <row r="21" spans="1:3" s="1" customFormat="1" x14ac:dyDescent="0.25">
      <c r="A21" s="1" t="s">
        <v>150</v>
      </c>
      <c r="B21" s="63">
        <v>80000</v>
      </c>
      <c r="C21" s="71">
        <f t="shared" si="0"/>
        <v>96000</v>
      </c>
    </row>
    <row r="22" spans="1:3" s="1" customFormat="1" x14ac:dyDescent="0.25">
      <c r="A22" s="1" t="s">
        <v>3</v>
      </c>
      <c r="B22" s="63">
        <v>70000</v>
      </c>
      <c r="C22" s="71">
        <f t="shared" si="0"/>
        <v>84000</v>
      </c>
    </row>
    <row r="23" spans="1:3" s="1" customFormat="1" x14ac:dyDescent="0.25">
      <c r="A23" s="1" t="s">
        <v>4</v>
      </c>
      <c r="B23" s="63">
        <v>65033.529999999955</v>
      </c>
      <c r="C23" s="71">
        <f t="shared" si="0"/>
        <v>78040.235999999946</v>
      </c>
    </row>
    <row r="24" spans="1:3" s="1" customFormat="1" x14ac:dyDescent="0.25">
      <c r="A24" s="1" t="s">
        <v>151</v>
      </c>
      <c r="B24" s="63">
        <v>65000</v>
      </c>
      <c r="C24" s="71">
        <f t="shared" si="0"/>
        <v>78000</v>
      </c>
    </row>
    <row r="25" spans="1:3" s="1" customFormat="1" x14ac:dyDescent="0.25">
      <c r="A25" s="1" t="s">
        <v>152</v>
      </c>
      <c r="B25" s="63">
        <v>62899.630000000005</v>
      </c>
      <c r="C25" s="71">
        <f t="shared" si="0"/>
        <v>75479.555999999997</v>
      </c>
    </row>
    <row r="26" spans="1:3" s="1" customFormat="1" x14ac:dyDescent="0.25">
      <c r="A26" s="1" t="s">
        <v>128</v>
      </c>
      <c r="B26" s="63">
        <v>62762.180000000008</v>
      </c>
      <c r="C26" s="71">
        <f t="shared" si="0"/>
        <v>75314.616000000009</v>
      </c>
    </row>
    <row r="27" spans="1:3" s="1" customFormat="1" x14ac:dyDescent="0.25">
      <c r="A27" s="1" t="s">
        <v>153</v>
      </c>
      <c r="B27" s="63">
        <v>61380.800000000003</v>
      </c>
      <c r="C27" s="71">
        <f t="shared" si="0"/>
        <v>73656.960000000006</v>
      </c>
    </row>
    <row r="28" spans="1:3" s="1" customFormat="1" x14ac:dyDescent="0.25">
      <c r="A28" s="1" t="s">
        <v>154</v>
      </c>
      <c r="B28" s="63">
        <v>60000</v>
      </c>
      <c r="C28" s="71">
        <f t="shared" si="0"/>
        <v>72000</v>
      </c>
    </row>
    <row r="29" spans="1:3" s="1" customFormat="1" x14ac:dyDescent="0.25">
      <c r="A29" s="1" t="s">
        <v>155</v>
      </c>
      <c r="B29" s="63">
        <v>55000</v>
      </c>
      <c r="C29" s="71">
        <f t="shared" si="0"/>
        <v>66000</v>
      </c>
    </row>
    <row r="30" spans="1:3" s="1" customFormat="1" x14ac:dyDescent="0.25">
      <c r="A30" s="1" t="s">
        <v>52</v>
      </c>
      <c r="B30" s="63">
        <v>46782.270000000004</v>
      </c>
      <c r="C30" s="71">
        <f t="shared" si="0"/>
        <v>56138.724000000002</v>
      </c>
    </row>
    <row r="31" spans="1:3" s="1" customFormat="1" x14ac:dyDescent="0.25">
      <c r="A31" s="1" t="s">
        <v>156</v>
      </c>
      <c r="B31" s="63">
        <v>37184</v>
      </c>
      <c r="C31" s="71">
        <f t="shared" si="0"/>
        <v>44620.799999999996</v>
      </c>
    </row>
    <row r="32" spans="1:3" s="1" customFormat="1" x14ac:dyDescent="0.25">
      <c r="A32" s="1" t="s">
        <v>157</v>
      </c>
      <c r="B32" s="63">
        <v>35244.94</v>
      </c>
      <c r="C32" s="71">
        <f t="shared" si="0"/>
        <v>42293.928</v>
      </c>
    </row>
    <row r="33" spans="1:3" s="1" customFormat="1" x14ac:dyDescent="0.25">
      <c r="A33" s="1" t="s">
        <v>18</v>
      </c>
      <c r="B33" s="63">
        <v>35230.19</v>
      </c>
      <c r="C33" s="71">
        <f t="shared" si="0"/>
        <v>42276.228000000003</v>
      </c>
    </row>
    <row r="34" spans="1:3" s="1" customFormat="1" x14ac:dyDescent="0.25">
      <c r="A34" s="1" t="s">
        <v>158</v>
      </c>
      <c r="B34" s="63">
        <v>34350</v>
      </c>
      <c r="C34" s="71">
        <f t="shared" si="0"/>
        <v>41220</v>
      </c>
    </row>
    <row r="35" spans="1:3" s="1" customFormat="1" x14ac:dyDescent="0.25">
      <c r="A35" s="1" t="s">
        <v>159</v>
      </c>
      <c r="B35" s="63">
        <v>30240</v>
      </c>
      <c r="C35" s="71">
        <f t="shared" si="0"/>
        <v>36288</v>
      </c>
    </row>
    <row r="36" spans="1:3" s="1" customFormat="1" x14ac:dyDescent="0.25">
      <c r="A36" s="1" t="s">
        <v>89</v>
      </c>
      <c r="B36" s="63">
        <v>27758.959999999999</v>
      </c>
      <c r="C36" s="71">
        <f t="shared" si="0"/>
        <v>33310.752</v>
      </c>
    </row>
    <row r="37" spans="1:3" s="1" customFormat="1" x14ac:dyDescent="0.25">
      <c r="A37" s="1" t="s">
        <v>55</v>
      </c>
      <c r="B37" s="63">
        <v>26165</v>
      </c>
      <c r="C37" s="71">
        <f t="shared" si="0"/>
        <v>31398</v>
      </c>
    </row>
    <row r="38" spans="1:3" s="1" customFormat="1" x14ac:dyDescent="0.25">
      <c r="A38" s="1" t="s">
        <v>12</v>
      </c>
      <c r="B38" s="63">
        <v>25307.26999999999</v>
      </c>
      <c r="C38" s="71">
        <f t="shared" si="0"/>
        <v>30368.723999999987</v>
      </c>
    </row>
    <row r="39" spans="1:3" s="1" customFormat="1" x14ac:dyDescent="0.25">
      <c r="A39" s="1" t="s">
        <v>160</v>
      </c>
      <c r="B39" s="63">
        <v>25000</v>
      </c>
      <c r="C39" s="71">
        <f t="shared" si="0"/>
        <v>30000</v>
      </c>
    </row>
    <row r="40" spans="1:3" s="1" customFormat="1" x14ac:dyDescent="0.25">
      <c r="A40" s="1" t="s">
        <v>5</v>
      </c>
      <c r="B40" s="63">
        <v>24843.91</v>
      </c>
      <c r="C40" s="71">
        <f t="shared" si="0"/>
        <v>29812.691999999999</v>
      </c>
    </row>
    <row r="41" spans="1:3" s="1" customFormat="1" x14ac:dyDescent="0.25">
      <c r="A41" s="1" t="s">
        <v>141</v>
      </c>
      <c r="B41" s="63">
        <v>23551.16</v>
      </c>
      <c r="C41" s="71">
        <f t="shared" si="0"/>
        <v>28261.392</v>
      </c>
    </row>
    <row r="42" spans="1:3" s="1" customFormat="1" x14ac:dyDescent="0.25">
      <c r="A42" s="1" t="s">
        <v>10</v>
      </c>
      <c r="B42" s="63">
        <v>23483.829999999998</v>
      </c>
      <c r="C42" s="71">
        <f t="shared" si="0"/>
        <v>28180.595999999998</v>
      </c>
    </row>
    <row r="43" spans="1:3" s="1" customFormat="1" x14ac:dyDescent="0.25">
      <c r="A43" s="1" t="s">
        <v>11</v>
      </c>
      <c r="B43" s="63">
        <v>22611.71</v>
      </c>
      <c r="C43" s="71">
        <f t="shared" si="0"/>
        <v>27134.052</v>
      </c>
    </row>
    <row r="44" spans="1:3" s="1" customFormat="1" x14ac:dyDescent="0.25">
      <c r="A44" s="1" t="s">
        <v>77</v>
      </c>
      <c r="B44" s="63">
        <v>22300</v>
      </c>
      <c r="C44" s="71">
        <f t="shared" si="0"/>
        <v>26760</v>
      </c>
    </row>
    <row r="45" spans="1:3" s="1" customFormat="1" x14ac:dyDescent="0.25">
      <c r="A45" s="1" t="s">
        <v>161</v>
      </c>
      <c r="B45" s="63">
        <v>22200</v>
      </c>
      <c r="C45" s="71">
        <f t="shared" si="0"/>
        <v>26640</v>
      </c>
    </row>
    <row r="46" spans="1:3" s="1" customFormat="1" x14ac:dyDescent="0.25">
      <c r="A46" s="1" t="s">
        <v>64</v>
      </c>
      <c r="B46" s="63">
        <v>21669.599999999999</v>
      </c>
      <c r="C46" s="71">
        <f t="shared" si="0"/>
        <v>26003.519999999997</v>
      </c>
    </row>
    <row r="47" spans="1:3" ht="15.75" thickBot="1" x14ac:dyDescent="0.3">
      <c r="A47" s="70" t="s">
        <v>36</v>
      </c>
      <c r="B47" s="61">
        <f>SUM(B26:B46)</f>
        <v>723065.82</v>
      </c>
      <c r="C47" s="62">
        <f>SUM(C26:C46)</f>
        <v>867678.98400000017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34"/>
  <sheetViews>
    <sheetView workbookViewId="0">
      <selection activeCell="G7" sqref="G7"/>
    </sheetView>
  </sheetViews>
  <sheetFormatPr defaultRowHeight="15" x14ac:dyDescent="0.25"/>
  <cols>
    <col min="1" max="1" width="57" bestFit="1" customWidth="1"/>
    <col min="2" max="2" width="18.7109375" bestFit="1" customWidth="1"/>
    <col min="3" max="3" width="19.140625" bestFit="1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x14ac:dyDescent="0.25"/>
    <row r="5" spans="1:3" s="1" customFormat="1" x14ac:dyDescent="0.25"/>
    <row r="6" spans="1:3" s="1" customFormat="1" ht="15.75" thickBot="1" x14ac:dyDescent="0.3"/>
    <row r="7" spans="1:3" s="3" customFormat="1" ht="15.75" thickBot="1" x14ac:dyDescent="0.3">
      <c r="A7" s="73" t="s">
        <v>118</v>
      </c>
      <c r="B7" s="74"/>
      <c r="C7" s="75"/>
    </row>
    <row r="8" spans="1:3" s="3" customFormat="1" ht="15.75" thickBot="1" x14ac:dyDescent="0.3">
      <c r="A8" s="10"/>
      <c r="B8" s="10"/>
      <c r="C8" s="10"/>
    </row>
    <row r="9" spans="1:3" s="3" customFormat="1" ht="15.75" thickBot="1" x14ac:dyDescent="0.3">
      <c r="A9" s="14" t="s">
        <v>0</v>
      </c>
      <c r="B9" s="12" t="s">
        <v>13</v>
      </c>
      <c r="C9" s="13" t="s">
        <v>14</v>
      </c>
    </row>
    <row r="10" spans="1:3" x14ac:dyDescent="0.25">
      <c r="A10" s="28" t="s">
        <v>37</v>
      </c>
      <c r="B10" s="27">
        <v>260000</v>
      </c>
      <c r="C10" s="29">
        <v>312000</v>
      </c>
    </row>
    <row r="11" spans="1:3" x14ac:dyDescent="0.25">
      <c r="A11" s="28" t="s">
        <v>32</v>
      </c>
      <c r="B11" s="27">
        <v>240000</v>
      </c>
      <c r="C11" s="29">
        <v>288000</v>
      </c>
    </row>
    <row r="12" spans="1:3" x14ac:dyDescent="0.25">
      <c r="A12" s="28" t="s">
        <v>38</v>
      </c>
      <c r="B12" s="27">
        <v>240000</v>
      </c>
      <c r="C12" s="29">
        <v>288000</v>
      </c>
    </row>
    <row r="13" spans="1:3" x14ac:dyDescent="0.25">
      <c r="A13" s="28" t="s">
        <v>39</v>
      </c>
      <c r="B13" s="27">
        <v>200000</v>
      </c>
      <c r="C13" s="29">
        <v>240000</v>
      </c>
    </row>
    <row r="14" spans="1:3" x14ac:dyDescent="0.25">
      <c r="A14" s="28" t="s">
        <v>40</v>
      </c>
      <c r="B14" s="27">
        <v>183734.62</v>
      </c>
      <c r="C14" s="29">
        <v>220481.54399999999</v>
      </c>
    </row>
    <row r="15" spans="1:3" x14ac:dyDescent="0.25">
      <c r="A15" s="28" t="s">
        <v>41</v>
      </c>
      <c r="B15" s="27">
        <v>131486.99</v>
      </c>
      <c r="C15" s="29">
        <v>157784.38799999998</v>
      </c>
    </row>
    <row r="16" spans="1:3" x14ac:dyDescent="0.25">
      <c r="A16" s="28" t="s">
        <v>42</v>
      </c>
      <c r="B16" s="27">
        <v>120000</v>
      </c>
      <c r="C16" s="29">
        <v>144000</v>
      </c>
    </row>
    <row r="17" spans="1:3" x14ac:dyDescent="0.25">
      <c r="A17" s="28" t="s">
        <v>43</v>
      </c>
      <c r="B17" s="27">
        <v>117580</v>
      </c>
      <c r="C17" s="29">
        <v>141096</v>
      </c>
    </row>
    <row r="18" spans="1:3" x14ac:dyDescent="0.25">
      <c r="A18" s="28" t="s">
        <v>44</v>
      </c>
      <c r="B18" s="27">
        <v>80000</v>
      </c>
      <c r="C18" s="29">
        <v>96000</v>
      </c>
    </row>
    <row r="19" spans="1:3" x14ac:dyDescent="0.25">
      <c r="A19" s="28" t="s">
        <v>4</v>
      </c>
      <c r="B19" s="27">
        <v>66369.119999999981</v>
      </c>
      <c r="C19" s="29">
        <v>79642.943999999974</v>
      </c>
    </row>
    <row r="20" spans="1:3" x14ac:dyDescent="0.25">
      <c r="A20" s="28" t="s">
        <v>45</v>
      </c>
      <c r="B20" s="27">
        <v>60000</v>
      </c>
      <c r="C20" s="29">
        <v>72000</v>
      </c>
    </row>
    <row r="21" spans="1:3" x14ac:dyDescent="0.25">
      <c r="A21" s="28" t="s">
        <v>8</v>
      </c>
      <c r="B21" s="27">
        <v>58156.299999999988</v>
      </c>
      <c r="C21" s="29">
        <v>69787.559999999983</v>
      </c>
    </row>
    <row r="22" spans="1:3" x14ac:dyDescent="0.25">
      <c r="A22" s="28" t="s">
        <v>9</v>
      </c>
      <c r="B22" s="27">
        <v>46447.370000000024</v>
      </c>
      <c r="C22" s="29">
        <v>55736.844000000026</v>
      </c>
    </row>
    <row r="23" spans="1:3" x14ac:dyDescent="0.25">
      <c r="A23" s="28" t="s">
        <v>46</v>
      </c>
      <c r="B23" s="27">
        <v>40000</v>
      </c>
      <c r="C23" s="29">
        <v>48000</v>
      </c>
    </row>
    <row r="24" spans="1:3" x14ac:dyDescent="0.25">
      <c r="A24" s="28" t="s">
        <v>47</v>
      </c>
      <c r="B24" s="27">
        <v>39026</v>
      </c>
      <c r="C24" s="29">
        <v>46831.199999999997</v>
      </c>
    </row>
    <row r="25" spans="1:3" x14ac:dyDescent="0.25">
      <c r="A25" s="28" t="s">
        <v>12</v>
      </c>
      <c r="B25" s="27">
        <v>35614.210000000028</v>
      </c>
      <c r="C25" s="29">
        <v>42737.052000000032</v>
      </c>
    </row>
    <row r="26" spans="1:3" x14ac:dyDescent="0.25">
      <c r="A26" s="28" t="s">
        <v>48</v>
      </c>
      <c r="B26" s="27">
        <v>35398.68</v>
      </c>
      <c r="C26" s="29">
        <v>42478.415999999997</v>
      </c>
    </row>
    <row r="27" spans="1:3" x14ac:dyDescent="0.25">
      <c r="A27" s="28" t="s">
        <v>5</v>
      </c>
      <c r="B27" s="27">
        <v>35333.75</v>
      </c>
      <c r="C27" s="29">
        <v>42400.5</v>
      </c>
    </row>
    <row r="28" spans="1:3" x14ac:dyDescent="0.25">
      <c r="A28" s="28" t="s">
        <v>2</v>
      </c>
      <c r="B28" s="27">
        <v>34725.199999999997</v>
      </c>
      <c r="C28" s="29">
        <v>41670.239999999998</v>
      </c>
    </row>
    <row r="29" spans="1:3" x14ac:dyDescent="0.25">
      <c r="A29" s="28" t="s">
        <v>10</v>
      </c>
      <c r="B29" s="27">
        <v>31404.379999999997</v>
      </c>
      <c r="C29" s="29">
        <v>37685.255999999994</v>
      </c>
    </row>
    <row r="30" spans="1:3" x14ac:dyDescent="0.25">
      <c r="A30" s="28" t="s">
        <v>49</v>
      </c>
      <c r="B30" s="27">
        <v>29312</v>
      </c>
      <c r="C30" s="29">
        <v>35174.400000000001</v>
      </c>
    </row>
    <row r="31" spans="1:3" x14ac:dyDescent="0.25">
      <c r="A31" s="28" t="s">
        <v>50</v>
      </c>
      <c r="B31" s="27">
        <v>28092.83</v>
      </c>
      <c r="C31" s="29">
        <v>33711.396000000001</v>
      </c>
    </row>
    <row r="32" spans="1:3" x14ac:dyDescent="0.25">
      <c r="A32" s="28" t="s">
        <v>51</v>
      </c>
      <c r="B32" s="27">
        <v>22450</v>
      </c>
      <c r="C32" s="29">
        <v>26940</v>
      </c>
    </row>
    <row r="33" spans="1:3" ht="15.75" thickBot="1" x14ac:dyDescent="0.3">
      <c r="A33" s="28" t="s">
        <v>52</v>
      </c>
      <c r="B33" s="27">
        <v>21524.22</v>
      </c>
      <c r="C33" s="29">
        <v>25829.064000000002</v>
      </c>
    </row>
    <row r="34" spans="1:3" ht="15.75" thickBot="1" x14ac:dyDescent="0.3">
      <c r="A34" s="8" t="s">
        <v>36</v>
      </c>
      <c r="B34" s="15">
        <f>SUM(B10:B33)</f>
        <v>2156655.67</v>
      </c>
      <c r="C34" s="9">
        <f>SUM(C10:C33)</f>
        <v>2587986.8040000005</v>
      </c>
    </row>
  </sheetData>
  <sortState xmlns:xlrd2="http://schemas.microsoft.com/office/spreadsheetml/2017/richdata2" ref="A4:E38">
    <sortCondition descending="1" ref="C4:C38"/>
  </sortState>
  <mergeCells count="1">
    <mergeCell ref="A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C24"/>
  <sheetViews>
    <sheetView workbookViewId="0">
      <selection activeCell="A6" sqref="A6:C6"/>
    </sheetView>
  </sheetViews>
  <sheetFormatPr defaultRowHeight="15" x14ac:dyDescent="0.25"/>
  <cols>
    <col min="1" max="1" width="45.140625" bestFit="1" customWidth="1"/>
    <col min="2" max="2" width="18.7109375" bestFit="1" customWidth="1"/>
    <col min="3" max="3" width="17.7109375" bestFit="1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3" customFormat="1" ht="15.75" thickBot="1" x14ac:dyDescent="0.3">
      <c r="A6" s="73" t="s">
        <v>117</v>
      </c>
      <c r="B6" s="74"/>
      <c r="C6" s="75"/>
    </row>
    <row r="7" spans="1:3" s="3" customFormat="1" ht="15.75" thickBot="1" x14ac:dyDescent="0.3">
      <c r="A7" s="10"/>
      <c r="B7" s="10"/>
      <c r="C7" s="10"/>
    </row>
    <row r="8" spans="1:3" s="3" customFormat="1" ht="15.75" thickBot="1" x14ac:dyDescent="0.3">
      <c r="A8" s="14" t="s">
        <v>0</v>
      </c>
      <c r="B8" s="12" t="s">
        <v>13</v>
      </c>
      <c r="C8" s="13" t="s">
        <v>14</v>
      </c>
    </row>
    <row r="9" spans="1:3" x14ac:dyDescent="0.25">
      <c r="A9" s="24" t="s">
        <v>53</v>
      </c>
      <c r="B9" s="30">
        <v>200767.88</v>
      </c>
      <c r="C9" s="31">
        <f t="shared" ref="C9:C23" si="0">B9*1.2</f>
        <v>240921.45600000001</v>
      </c>
    </row>
    <row r="10" spans="1:3" x14ac:dyDescent="0.25">
      <c r="A10" s="24" t="s">
        <v>54</v>
      </c>
      <c r="B10" s="30">
        <v>179571.68</v>
      </c>
      <c r="C10" s="31">
        <f t="shared" si="0"/>
        <v>215486.01599999997</v>
      </c>
    </row>
    <row r="11" spans="1:3" x14ac:dyDescent="0.25">
      <c r="A11" s="24" t="s">
        <v>7</v>
      </c>
      <c r="B11" s="30">
        <v>120000</v>
      </c>
      <c r="C11" s="31">
        <f t="shared" si="0"/>
        <v>144000</v>
      </c>
    </row>
    <row r="12" spans="1:3" x14ac:dyDescent="0.25">
      <c r="A12" s="24" t="s">
        <v>2</v>
      </c>
      <c r="B12" s="30">
        <v>107537.64</v>
      </c>
      <c r="C12" s="31">
        <f t="shared" si="0"/>
        <v>129045.16799999999</v>
      </c>
    </row>
    <row r="13" spans="1:3" x14ac:dyDescent="0.25">
      <c r="A13" s="24" t="s">
        <v>4</v>
      </c>
      <c r="B13" s="30">
        <v>68783.209999999977</v>
      </c>
      <c r="C13" s="31">
        <f t="shared" si="0"/>
        <v>82539.85199999997</v>
      </c>
    </row>
    <row r="14" spans="1:3" x14ac:dyDescent="0.25">
      <c r="A14" s="24" t="s">
        <v>55</v>
      </c>
      <c r="B14" s="30">
        <v>67583.33</v>
      </c>
      <c r="C14" s="31">
        <f t="shared" si="0"/>
        <v>81099.995999999999</v>
      </c>
    </row>
    <row r="15" spans="1:3" x14ac:dyDescent="0.25">
      <c r="A15" s="24" t="s">
        <v>6</v>
      </c>
      <c r="B15" s="30">
        <v>63127.8</v>
      </c>
      <c r="C15" s="31">
        <f t="shared" si="0"/>
        <v>75753.36</v>
      </c>
    </row>
    <row r="16" spans="1:3" x14ac:dyDescent="0.25">
      <c r="A16" s="24" t="s">
        <v>43</v>
      </c>
      <c r="B16" s="30">
        <v>51000</v>
      </c>
      <c r="C16" s="31">
        <f t="shared" si="0"/>
        <v>61200</v>
      </c>
    </row>
    <row r="17" spans="1:3" x14ac:dyDescent="0.25">
      <c r="A17" s="24" t="s">
        <v>56</v>
      </c>
      <c r="B17" s="30">
        <v>41396.97</v>
      </c>
      <c r="C17" s="31">
        <f t="shared" si="0"/>
        <v>49676.364000000001</v>
      </c>
    </row>
    <row r="18" spans="1:3" x14ac:dyDescent="0.25">
      <c r="A18" s="24" t="s">
        <v>9</v>
      </c>
      <c r="B18" s="30">
        <v>34668.030000000006</v>
      </c>
      <c r="C18" s="31">
        <f t="shared" si="0"/>
        <v>41601.636000000006</v>
      </c>
    </row>
    <row r="19" spans="1:3" x14ac:dyDescent="0.25">
      <c r="A19" s="24" t="s">
        <v>11</v>
      </c>
      <c r="B19" s="30">
        <v>31987.040000000001</v>
      </c>
      <c r="C19" s="31">
        <f t="shared" si="0"/>
        <v>38384.447999999997</v>
      </c>
    </row>
    <row r="20" spans="1:3" x14ac:dyDescent="0.25">
      <c r="A20" s="24" t="s">
        <v>12</v>
      </c>
      <c r="B20" s="30">
        <v>30652.719999999994</v>
      </c>
      <c r="C20" s="31">
        <f t="shared" si="0"/>
        <v>36783.263999999988</v>
      </c>
    </row>
    <row r="21" spans="1:3" x14ac:dyDescent="0.25">
      <c r="A21" s="24" t="s">
        <v>10</v>
      </c>
      <c r="B21" s="30">
        <v>29575.67</v>
      </c>
      <c r="C21" s="31">
        <f t="shared" si="0"/>
        <v>35490.803999999996</v>
      </c>
    </row>
    <row r="22" spans="1:3" x14ac:dyDescent="0.25">
      <c r="A22" s="24" t="s">
        <v>57</v>
      </c>
      <c r="B22" s="30">
        <v>25000</v>
      </c>
      <c r="C22" s="31">
        <f t="shared" si="0"/>
        <v>30000</v>
      </c>
    </row>
    <row r="23" spans="1:3" ht="15.75" thickBot="1" x14ac:dyDescent="0.3">
      <c r="A23" s="24" t="s">
        <v>58</v>
      </c>
      <c r="B23" s="30">
        <v>20983.61</v>
      </c>
      <c r="C23" s="31">
        <f t="shared" si="0"/>
        <v>25180.331999999999</v>
      </c>
    </row>
    <row r="24" spans="1:3" ht="15.75" thickBot="1" x14ac:dyDescent="0.3">
      <c r="A24" s="8" t="s">
        <v>36</v>
      </c>
      <c r="B24" s="15">
        <f>SUM(B9:B23)</f>
        <v>1072635.58</v>
      </c>
      <c r="C24" s="9">
        <f>SUM(C9:C23)</f>
        <v>1287162.6959999998</v>
      </c>
    </row>
  </sheetData>
  <sortState xmlns:xlrd2="http://schemas.microsoft.com/office/spreadsheetml/2017/richdata2" ref="A4:E36">
    <sortCondition descending="1" ref="C4:C36"/>
  </sortState>
  <mergeCells count="1">
    <mergeCell ref="A6:C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25"/>
  <sheetViews>
    <sheetView workbookViewId="0">
      <selection activeCell="A6" sqref="A6:C6"/>
    </sheetView>
  </sheetViews>
  <sheetFormatPr defaultRowHeight="15" x14ac:dyDescent="0.25"/>
  <cols>
    <col min="1" max="1" width="35.42578125" customWidth="1"/>
    <col min="2" max="2" width="19.5703125" style="2" bestFit="1" customWidth="1"/>
    <col min="3" max="3" width="19.140625" style="2" bestFit="1" customWidth="1"/>
  </cols>
  <sheetData>
    <row r="1" spans="1:3" s="1" customFormat="1" x14ac:dyDescent="0.25">
      <c r="B1" s="2"/>
      <c r="C1" s="2"/>
    </row>
    <row r="2" spans="1:3" s="1" customFormat="1" x14ac:dyDescent="0.25">
      <c r="B2" s="2"/>
      <c r="C2" s="2"/>
    </row>
    <row r="3" spans="1:3" s="1" customFormat="1" x14ac:dyDescent="0.25">
      <c r="B3" s="2"/>
      <c r="C3" s="2"/>
    </row>
    <row r="4" spans="1:3" s="1" customFormat="1" x14ac:dyDescent="0.25">
      <c r="B4" s="2"/>
      <c r="C4" s="2"/>
    </row>
    <row r="5" spans="1:3" s="1" customFormat="1" ht="15.75" thickBot="1" x14ac:dyDescent="0.3">
      <c r="B5" s="2"/>
      <c r="C5" s="2"/>
    </row>
    <row r="6" spans="1:3" s="3" customFormat="1" ht="15.75" thickBot="1" x14ac:dyDescent="0.3">
      <c r="A6" s="73" t="s">
        <v>116</v>
      </c>
      <c r="B6" s="74"/>
      <c r="C6" s="75"/>
    </row>
    <row r="7" spans="1:3" s="3" customFormat="1" ht="15.75" thickBot="1" x14ac:dyDescent="0.3">
      <c r="A7" s="10"/>
      <c r="B7" s="2"/>
      <c r="C7" s="2"/>
    </row>
    <row r="8" spans="1:3" s="3" customFormat="1" ht="15.75" thickBot="1" x14ac:dyDescent="0.3">
      <c r="A8" s="14" t="s">
        <v>0</v>
      </c>
      <c r="B8" s="12" t="s">
        <v>13</v>
      </c>
      <c r="C8" s="13" t="s">
        <v>14</v>
      </c>
    </row>
    <row r="9" spans="1:3" x14ac:dyDescent="0.25">
      <c r="A9" s="32" t="s">
        <v>59</v>
      </c>
      <c r="B9" s="33">
        <v>210730.08000000051</v>
      </c>
      <c r="C9" s="34">
        <v>252876.0960000006</v>
      </c>
    </row>
    <row r="10" spans="1:3" x14ac:dyDescent="0.25">
      <c r="A10" s="32" t="s">
        <v>2</v>
      </c>
      <c r="B10" s="33">
        <v>155315.76999999999</v>
      </c>
      <c r="C10" s="34">
        <v>186378.92399999997</v>
      </c>
    </row>
    <row r="11" spans="1:3" x14ac:dyDescent="0.25">
      <c r="A11" s="32" t="s">
        <v>60</v>
      </c>
      <c r="B11" s="33">
        <v>132014.5</v>
      </c>
      <c r="C11" s="34">
        <v>158417.4</v>
      </c>
    </row>
    <row r="12" spans="1:3" x14ac:dyDescent="0.25">
      <c r="A12" s="32" t="s">
        <v>61</v>
      </c>
      <c r="B12" s="33">
        <v>77371.24000000002</v>
      </c>
      <c r="C12" s="34">
        <v>92845.488000000027</v>
      </c>
    </row>
    <row r="13" spans="1:3" x14ac:dyDescent="0.25">
      <c r="A13" s="32" t="s">
        <v>52</v>
      </c>
      <c r="B13" s="33">
        <v>65165.329999999994</v>
      </c>
      <c r="C13" s="34">
        <v>78198.395999999993</v>
      </c>
    </row>
    <row r="14" spans="1:3" x14ac:dyDescent="0.25">
      <c r="A14" s="32" t="s">
        <v>43</v>
      </c>
      <c r="B14" s="33">
        <v>63040</v>
      </c>
      <c r="C14" s="34">
        <v>75648</v>
      </c>
    </row>
    <row r="15" spans="1:3" x14ac:dyDescent="0.25">
      <c r="A15" s="32" t="s">
        <v>4</v>
      </c>
      <c r="B15" s="33">
        <v>60565.19</v>
      </c>
      <c r="C15" s="34">
        <v>72678.228000000003</v>
      </c>
    </row>
    <row r="16" spans="1:3" x14ac:dyDescent="0.25">
      <c r="A16" s="32" t="s">
        <v>50</v>
      </c>
      <c r="B16" s="33">
        <v>48836.71</v>
      </c>
      <c r="C16" s="34">
        <v>58604.051999999996</v>
      </c>
    </row>
    <row r="17" spans="1:3" x14ac:dyDescent="0.25">
      <c r="A17" s="32" t="s">
        <v>10</v>
      </c>
      <c r="B17" s="33">
        <v>40275.22</v>
      </c>
      <c r="C17" s="34">
        <v>48330.264000000003</v>
      </c>
    </row>
    <row r="18" spans="1:3" x14ac:dyDescent="0.25">
      <c r="A18" s="32" t="s">
        <v>62</v>
      </c>
      <c r="B18" s="33">
        <v>39625.660000000003</v>
      </c>
      <c r="C18" s="34">
        <v>47550.792000000001</v>
      </c>
    </row>
    <row r="19" spans="1:3" x14ac:dyDescent="0.25">
      <c r="A19" s="32" t="s">
        <v>63</v>
      </c>
      <c r="B19" s="33">
        <v>39000</v>
      </c>
      <c r="C19" s="34">
        <v>46800</v>
      </c>
    </row>
    <row r="20" spans="1:3" x14ac:dyDescent="0.25">
      <c r="A20" s="32" t="s">
        <v>64</v>
      </c>
      <c r="B20" s="33">
        <v>38286.39</v>
      </c>
      <c r="C20" s="34">
        <v>45943.667999999998</v>
      </c>
    </row>
    <row r="21" spans="1:3" x14ac:dyDescent="0.25">
      <c r="A21" s="32" t="s">
        <v>12</v>
      </c>
      <c r="B21" s="33">
        <v>36332.129999999939</v>
      </c>
      <c r="C21" s="34">
        <v>43598.555999999924</v>
      </c>
    </row>
    <row r="22" spans="1:3" x14ac:dyDescent="0.25">
      <c r="A22" s="32" t="s">
        <v>6</v>
      </c>
      <c r="B22" s="33">
        <v>35979.630000000005</v>
      </c>
      <c r="C22" s="34">
        <v>43175.556000000004</v>
      </c>
    </row>
    <row r="23" spans="1:3" x14ac:dyDescent="0.25">
      <c r="A23" s="32" t="s">
        <v>65</v>
      </c>
      <c r="B23" s="33">
        <v>32000</v>
      </c>
      <c r="C23" s="34">
        <v>38400</v>
      </c>
    </row>
    <row r="24" spans="1:3" ht="15.75" thickBot="1" x14ac:dyDescent="0.3">
      <c r="A24" s="32" t="s">
        <v>66</v>
      </c>
      <c r="B24" s="33">
        <v>31218</v>
      </c>
      <c r="C24" s="34">
        <v>37461.599999999999</v>
      </c>
    </row>
    <row r="25" spans="1:3" ht="15.75" thickBot="1" x14ac:dyDescent="0.3">
      <c r="A25" s="8" t="s">
        <v>36</v>
      </c>
      <c r="B25" s="15">
        <f>SUM(B9:B24)</f>
        <v>1105755.8500000006</v>
      </c>
      <c r="C25" s="9">
        <f>SUM(C9:C24)</f>
        <v>1326907.0200000007</v>
      </c>
    </row>
  </sheetData>
  <sortState xmlns:xlrd2="http://schemas.microsoft.com/office/spreadsheetml/2017/richdata2" ref="A4:C16">
    <sortCondition descending="1" ref="C4:C16"/>
  </sortState>
  <mergeCells count="1">
    <mergeCell ref="A6:C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1:C31"/>
  <sheetViews>
    <sheetView workbookViewId="0">
      <selection activeCell="F11" sqref="F11"/>
    </sheetView>
  </sheetViews>
  <sheetFormatPr defaultRowHeight="15" x14ac:dyDescent="0.25"/>
  <cols>
    <col min="1" max="1" width="68.28515625" bestFit="1" customWidth="1"/>
    <col min="2" max="2" width="18.7109375" bestFit="1" customWidth="1"/>
    <col min="3" max="3" width="17.7109375" bestFit="1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3" customFormat="1" ht="15.75" thickBot="1" x14ac:dyDescent="0.3">
      <c r="A6" s="73" t="s">
        <v>115</v>
      </c>
      <c r="B6" s="74"/>
      <c r="C6" s="75"/>
    </row>
    <row r="7" spans="1:3" s="3" customFormat="1" ht="15.75" thickBot="1" x14ac:dyDescent="0.3">
      <c r="A7" s="10"/>
      <c r="B7" s="10"/>
      <c r="C7" s="10"/>
    </row>
    <row r="8" spans="1:3" s="3" customFormat="1" ht="15.75" thickBot="1" x14ac:dyDescent="0.3">
      <c r="A8" s="36" t="s">
        <v>0</v>
      </c>
      <c r="B8" s="12" t="s">
        <v>13</v>
      </c>
      <c r="C8" s="13" t="s">
        <v>14</v>
      </c>
    </row>
    <row r="9" spans="1:3" x14ac:dyDescent="0.25">
      <c r="A9" s="32" t="s">
        <v>67</v>
      </c>
      <c r="B9" s="33">
        <v>1002452.28</v>
      </c>
      <c r="C9" s="37">
        <v>1202942.736</v>
      </c>
    </row>
    <row r="10" spans="1:3" s="1" customFormat="1" x14ac:dyDescent="0.25">
      <c r="A10" s="32" t="s">
        <v>81</v>
      </c>
      <c r="B10" s="33">
        <v>323228.83333333331</v>
      </c>
      <c r="C10" s="37">
        <v>387874.6</v>
      </c>
    </row>
    <row r="11" spans="1:3" x14ac:dyDescent="0.25">
      <c r="A11" s="32" t="s">
        <v>68</v>
      </c>
      <c r="B11" s="33">
        <v>723736.32</v>
      </c>
      <c r="C11" s="37">
        <v>868483.58399999992</v>
      </c>
    </row>
    <row r="12" spans="1:3" x14ac:dyDescent="0.25">
      <c r="A12" s="32" t="s">
        <v>69</v>
      </c>
      <c r="B12" s="33">
        <v>400000</v>
      </c>
      <c r="C12" s="37">
        <v>480000</v>
      </c>
    </row>
    <row r="13" spans="1:3" x14ac:dyDescent="0.25">
      <c r="A13" s="32" t="s">
        <v>70</v>
      </c>
      <c r="B13" s="33">
        <v>250000</v>
      </c>
      <c r="C13" s="37">
        <v>300000</v>
      </c>
    </row>
    <row r="14" spans="1:3" x14ac:dyDescent="0.25">
      <c r="A14" s="32" t="s">
        <v>71</v>
      </c>
      <c r="B14" s="33">
        <v>138604.47999999998</v>
      </c>
      <c r="C14" s="37">
        <v>166325.37599999996</v>
      </c>
    </row>
    <row r="15" spans="1:3" x14ac:dyDescent="0.25">
      <c r="A15" s="32" t="s">
        <v>72</v>
      </c>
      <c r="B15" s="33">
        <v>91839.53</v>
      </c>
      <c r="C15" s="37">
        <v>110207.436</v>
      </c>
    </row>
    <row r="16" spans="1:3" x14ac:dyDescent="0.25">
      <c r="A16" s="32" t="s">
        <v>4</v>
      </c>
      <c r="B16" s="33">
        <v>78868.350000000035</v>
      </c>
      <c r="C16" s="37">
        <v>94642.020000000033</v>
      </c>
    </row>
    <row r="17" spans="1:3" x14ac:dyDescent="0.25">
      <c r="A17" s="32" t="s">
        <v>73</v>
      </c>
      <c r="B17" s="33">
        <v>65462.080000000002</v>
      </c>
      <c r="C17" s="37">
        <v>78554.495999999999</v>
      </c>
    </row>
    <row r="18" spans="1:3" x14ac:dyDescent="0.25">
      <c r="A18" s="32" t="s">
        <v>74</v>
      </c>
      <c r="B18" s="33">
        <v>62000</v>
      </c>
      <c r="C18" s="37">
        <v>74400</v>
      </c>
    </row>
    <row r="19" spans="1:3" x14ac:dyDescent="0.25">
      <c r="A19" s="32" t="s">
        <v>75</v>
      </c>
      <c r="B19" s="33">
        <v>49602</v>
      </c>
      <c r="C19" s="37">
        <v>59522.399999999994</v>
      </c>
    </row>
    <row r="20" spans="1:3" x14ac:dyDescent="0.25">
      <c r="A20" s="32" t="s">
        <v>2</v>
      </c>
      <c r="B20" s="33">
        <v>46269.7</v>
      </c>
      <c r="C20" s="37">
        <v>55523.639999999992</v>
      </c>
    </row>
    <row r="21" spans="1:3" x14ac:dyDescent="0.25">
      <c r="A21" s="32" t="s">
        <v>76</v>
      </c>
      <c r="B21" s="33">
        <v>40000</v>
      </c>
      <c r="C21" s="37">
        <v>48000</v>
      </c>
    </row>
    <row r="22" spans="1:3" x14ac:dyDescent="0.25">
      <c r="A22" s="32" t="s">
        <v>10</v>
      </c>
      <c r="B22" s="33">
        <v>33966.789999999994</v>
      </c>
      <c r="C22" s="37">
        <v>40760.147999999994</v>
      </c>
    </row>
    <row r="23" spans="1:3" x14ac:dyDescent="0.25">
      <c r="A23" s="32" t="s">
        <v>77</v>
      </c>
      <c r="B23" s="33">
        <v>33900</v>
      </c>
      <c r="C23" s="37">
        <v>40680</v>
      </c>
    </row>
    <row r="24" spans="1:3" x14ac:dyDescent="0.25">
      <c r="A24" s="32" t="s">
        <v>78</v>
      </c>
      <c r="B24" s="33">
        <v>31270.77</v>
      </c>
      <c r="C24" s="37">
        <v>37524.923999999999</v>
      </c>
    </row>
    <row r="25" spans="1:3" x14ac:dyDescent="0.25">
      <c r="A25" s="32" t="s">
        <v>11</v>
      </c>
      <c r="B25" s="33">
        <v>31214.6</v>
      </c>
      <c r="C25" s="37">
        <v>37457.519999999997</v>
      </c>
    </row>
    <row r="26" spans="1:3" x14ac:dyDescent="0.25">
      <c r="A26" s="32" t="s">
        <v>79</v>
      </c>
      <c r="B26" s="33">
        <v>30000</v>
      </c>
      <c r="C26" s="37">
        <v>36000</v>
      </c>
    </row>
    <row r="27" spans="1:3" x14ac:dyDescent="0.25">
      <c r="A27" s="32" t="s">
        <v>34</v>
      </c>
      <c r="B27" s="33">
        <v>30000</v>
      </c>
      <c r="C27" s="37">
        <v>36000</v>
      </c>
    </row>
    <row r="28" spans="1:3" x14ac:dyDescent="0.25">
      <c r="A28" s="32" t="s">
        <v>57</v>
      </c>
      <c r="B28" s="33">
        <v>27000</v>
      </c>
      <c r="C28" s="37">
        <v>32400</v>
      </c>
    </row>
    <row r="29" spans="1:3" x14ac:dyDescent="0.25">
      <c r="A29" s="32" t="s">
        <v>80</v>
      </c>
      <c r="B29" s="33">
        <v>26348.36</v>
      </c>
      <c r="C29" s="37">
        <v>31618.031999999999</v>
      </c>
    </row>
    <row r="30" spans="1:3" ht="15.75" thickBot="1" x14ac:dyDescent="0.3">
      <c r="A30" s="32" t="s">
        <v>35</v>
      </c>
      <c r="B30" s="33">
        <v>23486</v>
      </c>
      <c r="C30" s="37">
        <v>28183.200000000001</v>
      </c>
    </row>
    <row r="31" spans="1:3" ht="15.75" thickBot="1" x14ac:dyDescent="0.3">
      <c r="A31" s="35" t="s">
        <v>36</v>
      </c>
      <c r="B31" s="38">
        <f>SUM(B9:B30)</f>
        <v>3539250.0933333333</v>
      </c>
      <c r="C31" s="39">
        <f>SUM(C9:C30)</f>
        <v>4247100.1120000007</v>
      </c>
    </row>
  </sheetData>
  <sortState xmlns:xlrd2="http://schemas.microsoft.com/office/spreadsheetml/2017/richdata2" ref="A5:I23">
    <sortCondition descending="1" ref="C5:C23"/>
  </sortState>
  <mergeCells count="1">
    <mergeCell ref="A6:C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C21"/>
  <sheetViews>
    <sheetView workbookViewId="0">
      <selection activeCell="E7" sqref="E7"/>
    </sheetView>
  </sheetViews>
  <sheetFormatPr defaultRowHeight="15" x14ac:dyDescent="0.25"/>
  <cols>
    <col min="1" max="1" width="63.42578125" bestFit="1" customWidth="1"/>
    <col min="2" max="2" width="18.7109375" bestFit="1" customWidth="1"/>
    <col min="3" max="3" width="17.7109375" bestFit="1" customWidth="1"/>
  </cols>
  <sheetData>
    <row r="1" spans="1:3" s="1" customFormat="1" x14ac:dyDescent="0.25"/>
    <row r="2" spans="1:3" s="1" customFormat="1" x14ac:dyDescent="0.25"/>
    <row r="3" spans="1:3" s="1" customFormat="1" x14ac:dyDescent="0.25"/>
    <row r="4" spans="1:3" s="1" customFormat="1" x14ac:dyDescent="0.25"/>
    <row r="5" spans="1:3" s="1" customFormat="1" ht="15.75" thickBot="1" x14ac:dyDescent="0.3"/>
    <row r="6" spans="1:3" s="3" customFormat="1" ht="15.75" thickBot="1" x14ac:dyDescent="0.3">
      <c r="A6" s="73" t="s">
        <v>114</v>
      </c>
      <c r="B6" s="74"/>
      <c r="C6" s="75"/>
    </row>
    <row r="7" spans="1:3" s="3" customFormat="1" ht="15.75" thickBot="1" x14ac:dyDescent="0.3">
      <c r="A7" s="10"/>
      <c r="B7" s="10"/>
      <c r="C7" s="10"/>
    </row>
    <row r="8" spans="1:3" s="3" customFormat="1" ht="15.75" thickBot="1" x14ac:dyDescent="0.3">
      <c r="A8" s="14" t="s">
        <v>0</v>
      </c>
      <c r="B8" s="12" t="s">
        <v>13</v>
      </c>
      <c r="C8" s="13" t="s">
        <v>14</v>
      </c>
    </row>
    <row r="9" spans="1:3" x14ac:dyDescent="0.25">
      <c r="A9" s="24" t="s">
        <v>82</v>
      </c>
      <c r="B9" s="42">
        <v>400000</v>
      </c>
      <c r="C9" s="25">
        <f>B9*1.2</f>
        <v>480000</v>
      </c>
    </row>
    <row r="10" spans="1:3" x14ac:dyDescent="0.25">
      <c r="A10" s="24" t="s">
        <v>59</v>
      </c>
      <c r="B10" s="42">
        <v>235899.12000000037</v>
      </c>
      <c r="C10" s="25">
        <f t="shared" ref="C10:C20" si="0">B10*1.2</f>
        <v>283078.94400000043</v>
      </c>
    </row>
    <row r="11" spans="1:3" x14ac:dyDescent="0.25">
      <c r="A11" s="24" t="s">
        <v>83</v>
      </c>
      <c r="B11" s="42">
        <v>161142.85</v>
      </c>
      <c r="C11" s="25">
        <f t="shared" si="0"/>
        <v>193371.42</v>
      </c>
    </row>
    <row r="12" spans="1:3" x14ac:dyDescent="0.25">
      <c r="A12" s="24" t="s">
        <v>84</v>
      </c>
      <c r="B12" s="42">
        <v>151187.11000000002</v>
      </c>
      <c r="C12" s="25">
        <f t="shared" si="0"/>
        <v>181424.53200000001</v>
      </c>
    </row>
    <row r="13" spans="1:3" x14ac:dyDescent="0.25">
      <c r="A13" s="24" t="s">
        <v>85</v>
      </c>
      <c r="B13" s="42">
        <v>122650</v>
      </c>
      <c r="C13" s="25">
        <f t="shared" si="0"/>
        <v>147180</v>
      </c>
    </row>
    <row r="14" spans="1:3" x14ac:dyDescent="0.25">
      <c r="A14" s="24" t="s">
        <v>18</v>
      </c>
      <c r="B14" s="42">
        <v>92911.44</v>
      </c>
      <c r="C14" s="25">
        <f t="shared" si="0"/>
        <v>111493.728</v>
      </c>
    </row>
    <row r="15" spans="1:3" x14ac:dyDescent="0.25">
      <c r="A15" s="24" t="s">
        <v>4</v>
      </c>
      <c r="B15" s="42">
        <v>75890.759999999922</v>
      </c>
      <c r="C15" s="25">
        <f t="shared" si="0"/>
        <v>91068.911999999909</v>
      </c>
    </row>
    <row r="16" spans="1:3" x14ac:dyDescent="0.25">
      <c r="A16" s="24" t="s">
        <v>86</v>
      </c>
      <c r="B16" s="42">
        <v>40000</v>
      </c>
      <c r="C16" s="25">
        <f t="shared" si="0"/>
        <v>48000</v>
      </c>
    </row>
    <row r="17" spans="1:3" x14ac:dyDescent="0.25">
      <c r="A17" s="24" t="s">
        <v>87</v>
      </c>
      <c r="B17" s="42">
        <v>36667.999999999978</v>
      </c>
      <c r="C17" s="25">
        <f t="shared" si="0"/>
        <v>44001.599999999969</v>
      </c>
    </row>
    <row r="18" spans="1:3" x14ac:dyDescent="0.25">
      <c r="A18" s="24" t="s">
        <v>88</v>
      </c>
      <c r="B18" s="42">
        <v>26947.65</v>
      </c>
      <c r="C18" s="25">
        <f t="shared" si="0"/>
        <v>32337.18</v>
      </c>
    </row>
    <row r="19" spans="1:3" x14ac:dyDescent="0.25">
      <c r="A19" s="24" t="s">
        <v>10</v>
      </c>
      <c r="B19" s="42">
        <v>26648.41</v>
      </c>
      <c r="C19" s="25">
        <f t="shared" si="0"/>
        <v>31978.091999999997</v>
      </c>
    </row>
    <row r="20" spans="1:3" ht="15.75" thickBot="1" x14ac:dyDescent="0.3">
      <c r="A20" s="24" t="s">
        <v>89</v>
      </c>
      <c r="B20" s="42">
        <v>25062.600000000002</v>
      </c>
      <c r="C20" s="25">
        <f t="shared" si="0"/>
        <v>30075.120000000003</v>
      </c>
    </row>
    <row r="21" spans="1:3" ht="15.75" thickBot="1" x14ac:dyDescent="0.3">
      <c r="A21" s="35" t="s">
        <v>36</v>
      </c>
      <c r="B21" s="40">
        <f>SUM(B9:B20)</f>
        <v>1395007.9400000002</v>
      </c>
      <c r="C21" s="41">
        <f>SUM(C9:C20)</f>
        <v>1674009.5280000002</v>
      </c>
    </row>
  </sheetData>
  <sortState xmlns:xlrd2="http://schemas.microsoft.com/office/spreadsheetml/2017/richdata2" ref="A5:E31">
    <sortCondition descending="1" ref="C5:C31"/>
  </sortState>
  <mergeCells count="1">
    <mergeCell ref="A6:C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C30"/>
  <sheetViews>
    <sheetView workbookViewId="0">
      <selection activeCell="F7" sqref="F7"/>
    </sheetView>
  </sheetViews>
  <sheetFormatPr defaultRowHeight="15" x14ac:dyDescent="0.25"/>
  <cols>
    <col min="1" max="1" width="44.85546875" bestFit="1" customWidth="1"/>
    <col min="2" max="2" width="18.7109375" style="2" bestFit="1" customWidth="1"/>
    <col min="3" max="3" width="17.7109375" style="2" bestFit="1" customWidth="1"/>
  </cols>
  <sheetData>
    <row r="1" spans="1:3" s="1" customFormat="1" x14ac:dyDescent="0.25">
      <c r="B1" s="2"/>
      <c r="C1" s="2"/>
    </row>
    <row r="2" spans="1:3" s="1" customFormat="1" x14ac:dyDescent="0.25">
      <c r="B2" s="2"/>
      <c r="C2" s="2"/>
    </row>
    <row r="3" spans="1:3" s="1" customFormat="1" x14ac:dyDescent="0.25">
      <c r="B3" s="2"/>
      <c r="C3" s="2"/>
    </row>
    <row r="4" spans="1:3" s="1" customFormat="1" x14ac:dyDescent="0.25">
      <c r="B4" s="2"/>
      <c r="C4" s="2"/>
    </row>
    <row r="5" spans="1:3" s="1" customFormat="1" ht="15.75" thickBot="1" x14ac:dyDescent="0.3">
      <c r="B5" s="2"/>
      <c r="C5" s="2"/>
    </row>
    <row r="6" spans="1:3" s="3" customFormat="1" ht="15.75" thickBot="1" x14ac:dyDescent="0.3">
      <c r="A6" s="73" t="s">
        <v>113</v>
      </c>
      <c r="B6" s="74"/>
      <c r="C6" s="75"/>
    </row>
    <row r="7" spans="1:3" s="3" customFormat="1" ht="15.75" thickBot="1" x14ac:dyDescent="0.3">
      <c r="A7" s="10"/>
      <c r="B7" s="2"/>
      <c r="C7" s="2"/>
    </row>
    <row r="8" spans="1:3" s="3" customFormat="1" ht="15.75" thickBot="1" x14ac:dyDescent="0.3">
      <c r="A8" s="8" t="s">
        <v>0</v>
      </c>
      <c r="B8" s="43" t="s">
        <v>13</v>
      </c>
      <c r="C8" s="44" t="s">
        <v>14</v>
      </c>
    </row>
    <row r="9" spans="1:3" x14ac:dyDescent="0.25">
      <c r="A9" s="24" t="s">
        <v>92</v>
      </c>
      <c r="B9" s="16">
        <v>1749000</v>
      </c>
      <c r="C9" s="47">
        <f>B9*1.2</f>
        <v>2098800</v>
      </c>
    </row>
    <row r="10" spans="1:3" x14ac:dyDescent="0.25">
      <c r="A10" s="24" t="s">
        <v>2</v>
      </c>
      <c r="B10" s="16">
        <v>1163556</v>
      </c>
      <c r="C10" s="47">
        <f t="shared" ref="C10:C30" si="0">B10*1.2</f>
        <v>1396267.2</v>
      </c>
    </row>
    <row r="11" spans="1:3" x14ac:dyDescent="0.25">
      <c r="A11" s="24" t="s">
        <v>102</v>
      </c>
      <c r="B11" s="16">
        <v>517729.5</v>
      </c>
      <c r="C11" s="47">
        <f t="shared" si="0"/>
        <v>621275.4</v>
      </c>
    </row>
    <row r="12" spans="1:3" x14ac:dyDescent="0.25">
      <c r="A12" s="24" t="s">
        <v>94</v>
      </c>
      <c r="B12" s="16">
        <v>277878.64</v>
      </c>
      <c r="C12" s="47">
        <f t="shared" si="0"/>
        <v>333454.36800000002</v>
      </c>
    </row>
    <row r="13" spans="1:3" s="45" customFormat="1" x14ac:dyDescent="0.25">
      <c r="A13" s="48" t="s">
        <v>59</v>
      </c>
      <c r="B13" s="46">
        <f>C13/1.2</f>
        <v>252001.2166666667</v>
      </c>
      <c r="C13" s="49">
        <v>302401.46000000002</v>
      </c>
    </row>
    <row r="14" spans="1:3" x14ac:dyDescent="0.25">
      <c r="A14" s="24" t="s">
        <v>96</v>
      </c>
      <c r="B14" s="16">
        <v>211578</v>
      </c>
      <c r="C14" s="47">
        <f t="shared" si="0"/>
        <v>253893.59999999998</v>
      </c>
    </row>
    <row r="15" spans="1:3" x14ac:dyDescent="0.25">
      <c r="A15" s="24" t="s">
        <v>97</v>
      </c>
      <c r="B15" s="16">
        <v>210379.53</v>
      </c>
      <c r="C15" s="47">
        <f t="shared" si="0"/>
        <v>252455.43599999999</v>
      </c>
    </row>
    <row r="16" spans="1:3" x14ac:dyDescent="0.25">
      <c r="A16" s="24" t="s">
        <v>95</v>
      </c>
      <c r="B16" s="16">
        <v>177100</v>
      </c>
      <c r="C16" s="47">
        <f t="shared" si="0"/>
        <v>212520</v>
      </c>
    </row>
    <row r="17" spans="1:3" x14ac:dyDescent="0.25">
      <c r="A17" s="24" t="s">
        <v>4</v>
      </c>
      <c r="B17" s="16">
        <v>112512.80000000015</v>
      </c>
      <c r="C17" s="47">
        <f t="shared" si="0"/>
        <v>135015.36000000016</v>
      </c>
    </row>
    <row r="18" spans="1:3" x14ac:dyDescent="0.25">
      <c r="A18" s="24" t="s">
        <v>6</v>
      </c>
      <c r="B18" s="16">
        <v>98808.85</v>
      </c>
      <c r="C18" s="47">
        <f t="shared" si="0"/>
        <v>118570.62</v>
      </c>
    </row>
    <row r="19" spans="1:3" x14ac:dyDescent="0.25">
      <c r="A19" s="24" t="s">
        <v>98</v>
      </c>
      <c r="B19" s="16">
        <v>93085</v>
      </c>
      <c r="C19" s="47">
        <f t="shared" si="0"/>
        <v>111702</v>
      </c>
    </row>
    <row r="20" spans="1:3" x14ac:dyDescent="0.25">
      <c r="A20" s="24" t="s">
        <v>3</v>
      </c>
      <c r="B20" s="16">
        <v>75000</v>
      </c>
      <c r="C20" s="47">
        <f t="shared" si="0"/>
        <v>90000</v>
      </c>
    </row>
    <row r="21" spans="1:3" x14ac:dyDescent="0.25">
      <c r="A21" s="24" t="s">
        <v>91</v>
      </c>
      <c r="B21" s="16">
        <v>57366.21</v>
      </c>
      <c r="C21" s="47">
        <f t="shared" si="0"/>
        <v>68839.45199999999</v>
      </c>
    </row>
    <row r="22" spans="1:3" x14ac:dyDescent="0.25">
      <c r="A22" s="24" t="s">
        <v>90</v>
      </c>
      <c r="B22" s="16">
        <v>55000</v>
      </c>
      <c r="C22" s="47">
        <f t="shared" si="0"/>
        <v>66000</v>
      </c>
    </row>
    <row r="23" spans="1:3" x14ac:dyDescent="0.25">
      <c r="A23" s="24" t="s">
        <v>99</v>
      </c>
      <c r="B23" s="16">
        <v>40000</v>
      </c>
      <c r="C23" s="47">
        <f t="shared" si="0"/>
        <v>48000</v>
      </c>
    </row>
    <row r="24" spans="1:3" x14ac:dyDescent="0.25">
      <c r="A24" s="24" t="s">
        <v>93</v>
      </c>
      <c r="B24" s="16">
        <v>37538.639999999999</v>
      </c>
      <c r="C24" s="47">
        <f t="shared" si="0"/>
        <v>45046.367999999995</v>
      </c>
    </row>
    <row r="25" spans="1:3" x14ac:dyDescent="0.25">
      <c r="A25" s="24" t="s">
        <v>10</v>
      </c>
      <c r="B25" s="16">
        <v>35207.97</v>
      </c>
      <c r="C25" s="47">
        <f t="shared" si="0"/>
        <v>42249.563999999998</v>
      </c>
    </row>
    <row r="26" spans="1:3" x14ac:dyDescent="0.25">
      <c r="A26" s="24" t="s">
        <v>100</v>
      </c>
      <c r="B26" s="16">
        <v>31345.68</v>
      </c>
      <c r="C26" s="47">
        <f t="shared" si="0"/>
        <v>37614.815999999999</v>
      </c>
    </row>
    <row r="27" spans="1:3" x14ac:dyDescent="0.25">
      <c r="A27" s="24" t="s">
        <v>89</v>
      </c>
      <c r="B27" s="16">
        <v>31031.919999999998</v>
      </c>
      <c r="C27" s="47">
        <f t="shared" si="0"/>
        <v>37238.303999999996</v>
      </c>
    </row>
    <row r="28" spans="1:3" x14ac:dyDescent="0.25">
      <c r="A28" s="24" t="s">
        <v>12</v>
      </c>
      <c r="B28" s="16">
        <v>28414.069999999992</v>
      </c>
      <c r="C28" s="47">
        <f t="shared" si="0"/>
        <v>34096.883999999991</v>
      </c>
    </row>
    <row r="29" spans="1:3" x14ac:dyDescent="0.25">
      <c r="A29" s="24" t="s">
        <v>11</v>
      </c>
      <c r="B29" s="16">
        <v>25250.739999999994</v>
      </c>
      <c r="C29" s="47">
        <f t="shared" si="0"/>
        <v>30300.887999999992</v>
      </c>
    </row>
    <row r="30" spans="1:3" ht="15.75" thickBot="1" x14ac:dyDescent="0.3">
      <c r="A30" s="50" t="s">
        <v>101</v>
      </c>
      <c r="B30" s="51">
        <v>22000</v>
      </c>
      <c r="C30" s="52">
        <f t="shared" si="0"/>
        <v>26400</v>
      </c>
    </row>
  </sheetData>
  <sortState xmlns:xlrd2="http://schemas.microsoft.com/office/spreadsheetml/2017/richdata2" ref="A9:C441">
    <sortCondition descending="1" ref="B9:B441"/>
  </sortState>
  <mergeCells count="1">
    <mergeCell ref="A6:C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5:C28"/>
  <sheetViews>
    <sheetView workbookViewId="0">
      <selection activeCell="A28" sqref="A28:C28"/>
    </sheetView>
  </sheetViews>
  <sheetFormatPr defaultRowHeight="15" x14ac:dyDescent="0.25"/>
  <cols>
    <col min="1" max="1" width="41.42578125" bestFit="1" customWidth="1"/>
    <col min="2" max="2" width="19" bestFit="1" customWidth="1"/>
    <col min="3" max="3" width="17.7109375" bestFit="1" customWidth="1"/>
  </cols>
  <sheetData>
    <row r="5" spans="1:3" ht="15.75" thickBot="1" x14ac:dyDescent="0.3"/>
    <row r="6" spans="1:3" ht="15.75" thickBot="1" x14ac:dyDescent="0.3">
      <c r="A6" s="73" t="s">
        <v>112</v>
      </c>
      <c r="B6" s="74"/>
      <c r="C6" s="75"/>
    </row>
    <row r="7" spans="1:3" ht="15.75" thickBot="1" x14ac:dyDescent="0.3">
      <c r="A7" s="10"/>
      <c r="B7" s="10"/>
      <c r="C7" s="10"/>
    </row>
    <row r="8" spans="1:3" s="1" customFormat="1" ht="15.75" thickBot="1" x14ac:dyDescent="0.3">
      <c r="A8" s="5" t="s">
        <v>0</v>
      </c>
      <c r="B8" s="6" t="s">
        <v>22</v>
      </c>
      <c r="C8" s="7" t="s">
        <v>14</v>
      </c>
    </row>
    <row r="9" spans="1:3" x14ac:dyDescent="0.25">
      <c r="A9" s="24" t="s">
        <v>84</v>
      </c>
      <c r="B9" s="42">
        <v>428508.74</v>
      </c>
      <c r="C9" s="25">
        <f>B9*1.2</f>
        <v>514210.48799999995</v>
      </c>
    </row>
    <row r="10" spans="1:3" x14ac:dyDescent="0.25">
      <c r="A10" s="53" t="s">
        <v>103</v>
      </c>
      <c r="B10" s="42">
        <f>C10/1.2</f>
        <v>310343.25000000006</v>
      </c>
      <c r="C10" s="25">
        <v>372411.9</v>
      </c>
    </row>
    <row r="11" spans="1:3" x14ac:dyDescent="0.25">
      <c r="A11" s="24" t="s">
        <v>2</v>
      </c>
      <c r="B11" s="42">
        <v>186019.20000000001</v>
      </c>
      <c r="C11" s="25">
        <f t="shared" ref="C11:C27" si="0">B11*1.2</f>
        <v>223223.04000000001</v>
      </c>
    </row>
    <row r="12" spans="1:3" x14ac:dyDescent="0.25">
      <c r="A12" s="24" t="s">
        <v>104</v>
      </c>
      <c r="B12" s="42">
        <v>145000</v>
      </c>
      <c r="C12" s="25">
        <f t="shared" si="0"/>
        <v>174000</v>
      </c>
    </row>
    <row r="13" spans="1:3" x14ac:dyDescent="0.25">
      <c r="A13" s="24" t="s">
        <v>55</v>
      </c>
      <c r="B13" s="42">
        <v>138150</v>
      </c>
      <c r="C13" s="25">
        <f t="shared" si="0"/>
        <v>165780</v>
      </c>
    </row>
    <row r="14" spans="1:3" x14ac:dyDescent="0.25">
      <c r="A14" s="24" t="s">
        <v>105</v>
      </c>
      <c r="B14" s="42">
        <v>93085</v>
      </c>
      <c r="C14" s="25">
        <f t="shared" si="0"/>
        <v>111702</v>
      </c>
    </row>
    <row r="15" spans="1:3" x14ac:dyDescent="0.25">
      <c r="A15" s="24" t="s">
        <v>58</v>
      </c>
      <c r="B15" s="42">
        <v>87623.74</v>
      </c>
      <c r="C15" s="25">
        <f t="shared" si="0"/>
        <v>105148.488</v>
      </c>
    </row>
    <row r="16" spans="1:3" x14ac:dyDescent="0.25">
      <c r="A16" s="24" t="s">
        <v>6</v>
      </c>
      <c r="B16" s="42">
        <v>80722.740000000005</v>
      </c>
      <c r="C16" s="25">
        <f t="shared" si="0"/>
        <v>96867.288</v>
      </c>
    </row>
    <row r="17" spans="1:3" x14ac:dyDescent="0.25">
      <c r="A17" s="24" t="s">
        <v>4</v>
      </c>
      <c r="B17" s="42">
        <v>57772.02</v>
      </c>
      <c r="C17" s="25">
        <f t="shared" si="0"/>
        <v>69326.423999999999</v>
      </c>
    </row>
    <row r="18" spans="1:3" x14ac:dyDescent="0.25">
      <c r="A18" s="24" t="s">
        <v>85</v>
      </c>
      <c r="B18" s="42">
        <v>56792.73</v>
      </c>
      <c r="C18" s="25">
        <f t="shared" si="0"/>
        <v>68151.275999999998</v>
      </c>
    </row>
    <row r="19" spans="1:3" x14ac:dyDescent="0.25">
      <c r="A19" s="24" t="s">
        <v>106</v>
      </c>
      <c r="B19" s="42">
        <v>43095.43</v>
      </c>
      <c r="C19" s="25">
        <f t="shared" si="0"/>
        <v>51714.515999999996</v>
      </c>
    </row>
    <row r="20" spans="1:3" x14ac:dyDescent="0.25">
      <c r="A20" s="24" t="s">
        <v>33</v>
      </c>
      <c r="B20" s="42">
        <v>41475</v>
      </c>
      <c r="C20" s="25">
        <f t="shared" si="0"/>
        <v>49770</v>
      </c>
    </row>
    <row r="21" spans="1:3" x14ac:dyDescent="0.25">
      <c r="A21" s="24" t="s">
        <v>107</v>
      </c>
      <c r="B21" s="42">
        <v>40400</v>
      </c>
      <c r="C21" s="25">
        <f t="shared" si="0"/>
        <v>48480</v>
      </c>
    </row>
    <row r="22" spans="1:3" x14ac:dyDescent="0.25">
      <c r="A22" s="24" t="s">
        <v>57</v>
      </c>
      <c r="B22" s="42">
        <v>37000</v>
      </c>
      <c r="C22" s="25">
        <f t="shared" si="0"/>
        <v>44400</v>
      </c>
    </row>
    <row r="23" spans="1:3" x14ac:dyDescent="0.25">
      <c r="A23" s="24" t="s">
        <v>11</v>
      </c>
      <c r="B23" s="42">
        <v>36981.740000000013</v>
      </c>
      <c r="C23" s="25">
        <f t="shared" si="0"/>
        <v>44378.088000000011</v>
      </c>
    </row>
    <row r="24" spans="1:3" x14ac:dyDescent="0.25">
      <c r="A24" s="24" t="s">
        <v>10</v>
      </c>
      <c r="B24" s="42">
        <v>33051.5</v>
      </c>
      <c r="C24" s="25">
        <f t="shared" si="0"/>
        <v>39661.799999999996</v>
      </c>
    </row>
    <row r="25" spans="1:3" x14ac:dyDescent="0.25">
      <c r="A25" s="24" t="s">
        <v>108</v>
      </c>
      <c r="B25" s="42">
        <v>26518.5</v>
      </c>
      <c r="C25" s="25">
        <f t="shared" si="0"/>
        <v>31822.199999999997</v>
      </c>
    </row>
    <row r="26" spans="1:3" x14ac:dyDescent="0.25">
      <c r="A26" s="24" t="s">
        <v>109</v>
      </c>
      <c r="B26" s="42">
        <v>26000</v>
      </c>
      <c r="C26" s="25">
        <f t="shared" si="0"/>
        <v>31200</v>
      </c>
    </row>
    <row r="27" spans="1:3" ht="15.75" thickBot="1" x14ac:dyDescent="0.3">
      <c r="A27" s="24" t="s">
        <v>110</v>
      </c>
      <c r="B27" s="42">
        <v>25000</v>
      </c>
      <c r="C27" s="25">
        <f t="shared" si="0"/>
        <v>30000</v>
      </c>
    </row>
    <row r="28" spans="1:3" ht="15.75" thickBot="1" x14ac:dyDescent="0.3">
      <c r="A28" s="54" t="s">
        <v>111</v>
      </c>
      <c r="B28" s="55">
        <f>SUM(B9:B27)</f>
        <v>1893539.5899999999</v>
      </c>
      <c r="C28" s="56">
        <f>SUM(C9:C27)</f>
        <v>2272247.5080000004</v>
      </c>
    </row>
  </sheetData>
  <mergeCells count="1">
    <mergeCell ref="A6:C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5:I28"/>
  <sheetViews>
    <sheetView workbookViewId="0">
      <selection activeCell="A28" sqref="A28"/>
    </sheetView>
  </sheetViews>
  <sheetFormatPr defaultRowHeight="15" x14ac:dyDescent="0.25"/>
  <cols>
    <col min="1" max="1" width="61.28515625" customWidth="1"/>
    <col min="2" max="2" width="14.28515625" style="2" bestFit="1" customWidth="1"/>
    <col min="3" max="3" width="17.7109375" style="2" bestFit="1" customWidth="1"/>
  </cols>
  <sheetData>
    <row r="5" spans="1:9" ht="15.75" thickBot="1" x14ac:dyDescent="0.3"/>
    <row r="6" spans="1:9" ht="15.75" thickBot="1" x14ac:dyDescent="0.3">
      <c r="A6" s="17" t="s">
        <v>27</v>
      </c>
      <c r="B6" s="18"/>
      <c r="C6" s="19"/>
      <c r="D6" s="1"/>
      <c r="E6" s="1"/>
      <c r="F6" s="1"/>
      <c r="G6" s="1"/>
      <c r="H6" s="1"/>
      <c r="I6" s="1"/>
    </row>
    <row r="7" spans="1:9" ht="15.75" thickBot="1" x14ac:dyDescent="0.3">
      <c r="A7" s="24"/>
      <c r="B7" s="16"/>
      <c r="C7" s="47"/>
    </row>
    <row r="8" spans="1:9" ht="15.75" thickBot="1" x14ac:dyDescent="0.3">
      <c r="A8" s="5" t="s">
        <v>0</v>
      </c>
      <c r="B8" s="6" t="s">
        <v>22</v>
      </c>
      <c r="C8" s="7" t="s">
        <v>14</v>
      </c>
    </row>
    <row r="9" spans="1:9" x14ac:dyDescent="0.25">
      <c r="A9" s="57" t="s">
        <v>6</v>
      </c>
      <c r="B9" s="58">
        <v>844364.5</v>
      </c>
      <c r="C9" s="59">
        <v>1013237.3999999999</v>
      </c>
    </row>
    <row r="10" spans="1:9" x14ac:dyDescent="0.25">
      <c r="A10" s="57" t="s">
        <v>120</v>
      </c>
      <c r="B10" s="58">
        <v>811451.28999999992</v>
      </c>
      <c r="C10" s="59">
        <v>973741.54799999984</v>
      </c>
    </row>
    <row r="11" spans="1:9" x14ac:dyDescent="0.25">
      <c r="A11" s="57" t="s">
        <v>121</v>
      </c>
      <c r="B11" s="58">
        <v>459536</v>
      </c>
      <c r="C11" s="59">
        <v>551443.19999999995</v>
      </c>
    </row>
    <row r="12" spans="1:9" x14ac:dyDescent="0.25">
      <c r="A12" s="57" t="s">
        <v>59</v>
      </c>
      <c r="B12" s="58">
        <v>455490.13333333336</v>
      </c>
      <c r="C12" s="59">
        <v>546588.16000000003</v>
      </c>
    </row>
    <row r="13" spans="1:9" x14ac:dyDescent="0.25">
      <c r="A13" s="57" t="s">
        <v>2</v>
      </c>
      <c r="B13" s="58">
        <v>215979.31</v>
      </c>
      <c r="C13" s="59">
        <v>259175.17199999999</v>
      </c>
    </row>
    <row r="14" spans="1:9" x14ac:dyDescent="0.25">
      <c r="A14" s="57" t="s">
        <v>4</v>
      </c>
      <c r="B14" s="58">
        <v>112781.11999999995</v>
      </c>
      <c r="C14" s="59">
        <v>135337.34399999992</v>
      </c>
    </row>
    <row r="15" spans="1:9" x14ac:dyDescent="0.25">
      <c r="A15" s="57" t="s">
        <v>122</v>
      </c>
      <c r="B15" s="58">
        <v>67719</v>
      </c>
      <c r="C15" s="59">
        <v>81262.8</v>
      </c>
    </row>
    <row r="16" spans="1:9" x14ac:dyDescent="0.25">
      <c r="A16" s="57" t="s">
        <v>123</v>
      </c>
      <c r="B16" s="58">
        <v>60000</v>
      </c>
      <c r="C16" s="59">
        <v>72000</v>
      </c>
    </row>
    <row r="17" spans="1:3" x14ac:dyDescent="0.25">
      <c r="A17" s="57" t="s">
        <v>124</v>
      </c>
      <c r="B17" s="58">
        <v>57069.120000000003</v>
      </c>
      <c r="C17" s="59">
        <v>68482.944000000003</v>
      </c>
    </row>
    <row r="18" spans="1:3" x14ac:dyDescent="0.25">
      <c r="A18" s="57" t="s">
        <v>5</v>
      </c>
      <c r="B18" s="58">
        <v>54229.34</v>
      </c>
      <c r="C18" s="59">
        <v>65075.207999999991</v>
      </c>
    </row>
    <row r="19" spans="1:3" x14ac:dyDescent="0.25">
      <c r="A19" s="57" t="s">
        <v>10</v>
      </c>
      <c r="B19" s="58">
        <v>50248.12999999999</v>
      </c>
      <c r="C19" s="59">
        <v>60297.755999999987</v>
      </c>
    </row>
    <row r="20" spans="1:3" x14ac:dyDescent="0.25">
      <c r="A20" s="57" t="s">
        <v>125</v>
      </c>
      <c r="B20" s="58">
        <v>49270</v>
      </c>
      <c r="C20" s="59">
        <v>59124</v>
      </c>
    </row>
    <row r="21" spans="1:3" x14ac:dyDescent="0.25">
      <c r="A21" s="57" t="s">
        <v>126</v>
      </c>
      <c r="B21" s="58">
        <v>48000</v>
      </c>
      <c r="C21" s="59">
        <v>57600</v>
      </c>
    </row>
    <row r="22" spans="1:3" x14ac:dyDescent="0.25">
      <c r="A22" s="57" t="s">
        <v>89</v>
      </c>
      <c r="B22" s="58">
        <v>41870.700000000012</v>
      </c>
      <c r="C22" s="59">
        <v>50244.840000000011</v>
      </c>
    </row>
    <row r="23" spans="1:3" x14ac:dyDescent="0.25">
      <c r="A23" s="57" t="s">
        <v>127</v>
      </c>
      <c r="B23" s="58">
        <v>40000</v>
      </c>
      <c r="C23" s="59">
        <v>48000</v>
      </c>
    </row>
    <row r="24" spans="1:3" x14ac:dyDescent="0.25">
      <c r="A24" s="57" t="s">
        <v>128</v>
      </c>
      <c r="B24" s="58">
        <v>35500</v>
      </c>
      <c r="C24" s="59">
        <v>42600</v>
      </c>
    </row>
    <row r="25" spans="1:3" x14ac:dyDescent="0.25">
      <c r="A25" s="57" t="s">
        <v>129</v>
      </c>
      <c r="B25" s="58">
        <v>30000</v>
      </c>
      <c r="C25" s="59">
        <v>36000</v>
      </c>
    </row>
    <row r="26" spans="1:3" x14ac:dyDescent="0.25">
      <c r="A26" s="57" t="s">
        <v>11</v>
      </c>
      <c r="B26" s="58">
        <v>27256.19</v>
      </c>
      <c r="C26" s="59">
        <v>32707.427999999996</v>
      </c>
    </row>
    <row r="27" spans="1:3" x14ac:dyDescent="0.25">
      <c r="A27" s="57" t="s">
        <v>130</v>
      </c>
      <c r="B27" s="58">
        <v>26740</v>
      </c>
      <c r="C27" s="59">
        <v>32088</v>
      </c>
    </row>
    <row r="28" spans="1:3" ht="15.75" thickBot="1" x14ac:dyDescent="0.3">
      <c r="A28" s="60" t="s">
        <v>111</v>
      </c>
      <c r="B28" s="61">
        <f>SUM(B9:B27)</f>
        <v>3487504.8333333335</v>
      </c>
      <c r="C28" s="62">
        <f>SUM(C9:C27)</f>
        <v>4185005.8</v>
      </c>
    </row>
  </sheetData>
  <sortState xmlns:xlrd2="http://schemas.microsoft.com/office/spreadsheetml/2017/richdata2" ref="A10:B422">
    <sortCondition descending="1" ref="B10:B42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Sheet2</vt:lpstr>
    </vt:vector>
  </TitlesOfParts>
  <Company>Warrington and Halton Hospitals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Giblin, Sharron</dc:creator>
  <cp:lastModifiedBy>Coldrick, Gina</cp:lastModifiedBy>
  <dcterms:created xsi:type="dcterms:W3CDTF">2018-11-30T08:43:03Z</dcterms:created>
  <dcterms:modified xsi:type="dcterms:W3CDTF">2021-03-12T08:57:00Z</dcterms:modified>
</cp:coreProperties>
</file>